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Private\2022-2023 One Year Grant Process\"/>
    </mc:Choice>
  </mc:AlternateContent>
  <bookViews>
    <workbookView xWindow="0" yWindow="120" windowWidth="12120" windowHeight="8700"/>
  </bookViews>
  <sheets>
    <sheet name="Program" sheetId="1" r:id="rId1"/>
    <sheet name="Positions" sheetId="2" r:id="rId2"/>
  </sheets>
  <calcPr calcId="162913"/>
</workbook>
</file>

<file path=xl/calcChain.xml><?xml version="1.0" encoding="utf-8"?>
<calcChain xmlns="http://schemas.openxmlformats.org/spreadsheetml/2006/main">
  <c r="M32" i="1" l="1"/>
  <c r="G32" i="1"/>
  <c r="M31" i="1"/>
  <c r="G31" i="1"/>
  <c r="M30" i="1"/>
  <c r="M33" i="1"/>
  <c r="AB38" i="1"/>
  <c r="M29" i="1"/>
  <c r="M28" i="1"/>
  <c r="M27" i="1"/>
  <c r="G27" i="1"/>
  <c r="M26" i="1"/>
  <c r="M25" i="1"/>
  <c r="M24" i="1"/>
  <c r="G24" i="1"/>
  <c r="M23" i="1"/>
  <c r="G23" i="1"/>
  <c r="M22" i="1"/>
  <c r="M16" i="1"/>
  <c r="G16" i="1"/>
  <c r="M15" i="1"/>
  <c r="G15" i="1"/>
  <c r="M14" i="1"/>
  <c r="G14" i="1"/>
  <c r="M12" i="1"/>
  <c r="G12" i="1"/>
  <c r="M11" i="1"/>
  <c r="G11" i="1"/>
  <c r="M10" i="1"/>
  <c r="G10" i="1"/>
  <c r="M9" i="1"/>
  <c r="M13" i="1"/>
  <c r="M17" i="1"/>
  <c r="M19" i="1"/>
  <c r="M34" i="1"/>
  <c r="M8" i="1"/>
  <c r="G8" i="1"/>
  <c r="G22" i="1"/>
  <c r="G29" i="1"/>
  <c r="J13" i="1"/>
  <c r="J17" i="1"/>
  <c r="J19" i="1"/>
  <c r="AP13" i="1"/>
  <c r="AP17" i="1"/>
  <c r="AP19" i="1"/>
  <c r="AO13" i="1"/>
  <c r="AN13" i="1"/>
  <c r="AN17" i="1"/>
  <c r="AN19" i="1"/>
  <c r="AN34" i="1"/>
  <c r="AM13" i="1"/>
  <c r="AL13" i="1"/>
  <c r="AK13" i="1"/>
  <c r="AK17" i="1"/>
  <c r="AK19" i="1"/>
  <c r="AK34" i="1"/>
  <c r="AJ13" i="1"/>
  <c r="AI13" i="1"/>
  <c r="AH13" i="1"/>
  <c r="AH17" i="1"/>
  <c r="AH19" i="1"/>
  <c r="AH34" i="1"/>
  <c r="AG13" i="1"/>
  <c r="AF13" i="1"/>
  <c r="AE13" i="1"/>
  <c r="AE17" i="1"/>
  <c r="AE19" i="1"/>
  <c r="AE34" i="1"/>
  <c r="AD13" i="1"/>
  <c r="AC13" i="1"/>
  <c r="AB13" i="1"/>
  <c r="AB17" i="1"/>
  <c r="AB19" i="1"/>
  <c r="AB34" i="1"/>
  <c r="AA13" i="1"/>
  <c r="Z13" i="1"/>
  <c r="Y13" i="1"/>
  <c r="Y17" i="1"/>
  <c r="Y19" i="1"/>
  <c r="X13" i="1"/>
  <c r="W13" i="1"/>
  <c r="V13" i="1"/>
  <c r="V17" i="1"/>
  <c r="V19" i="1"/>
  <c r="U13" i="1"/>
  <c r="T13" i="1"/>
  <c r="S13" i="1"/>
  <c r="S17" i="1"/>
  <c r="S19" i="1"/>
  <c r="S34" i="1"/>
  <c r="R13" i="1"/>
  <c r="Q13" i="1"/>
  <c r="P13" i="1"/>
  <c r="P17" i="1"/>
  <c r="P19" i="1"/>
  <c r="P34" i="1"/>
  <c r="O13" i="1"/>
  <c r="N13" i="1"/>
  <c r="G28" i="1"/>
  <c r="M18" i="1"/>
  <c r="G18" i="1"/>
  <c r="M7" i="1"/>
  <c r="G26" i="1"/>
  <c r="AN33" i="1"/>
  <c r="AN37" i="1"/>
  <c r="AK33" i="1"/>
  <c r="AK37" i="1"/>
  <c r="AK38" i="1"/>
  <c r="AH33" i="1"/>
  <c r="AH37" i="1"/>
  <c r="E35" i="2"/>
  <c r="J35" i="2"/>
  <c r="O35" i="2"/>
  <c r="AP33" i="1"/>
  <c r="AP37" i="1"/>
  <c r="AE33" i="1"/>
  <c r="AE37" i="1"/>
  <c r="AB33" i="1"/>
  <c r="AB37" i="1"/>
  <c r="AB40" i="1"/>
  <c r="AB42" i="1"/>
  <c r="Y33" i="1"/>
  <c r="Y37" i="1"/>
  <c r="Y40" i="1"/>
  <c r="Y42" i="1"/>
  <c r="V33" i="1"/>
  <c r="V37" i="1"/>
  <c r="S33" i="1"/>
  <c r="S37" i="1"/>
  <c r="P33" i="1"/>
  <c r="P37" i="1"/>
  <c r="P38" i="1"/>
  <c r="P40" i="1"/>
  <c r="P42" i="1"/>
  <c r="J33" i="1"/>
  <c r="AH38" i="1"/>
  <c r="AH40" i="1"/>
  <c r="AH42" i="1"/>
  <c r="AN38" i="1"/>
  <c r="AN40" i="1"/>
  <c r="AN42" i="1"/>
  <c r="J34" i="1"/>
  <c r="G25" i="1"/>
  <c r="G30" i="1"/>
  <c r="V34" i="1"/>
  <c r="O37" i="2"/>
  <c r="AE38" i="1"/>
  <c r="AE40" i="1"/>
  <c r="AE42" i="1"/>
  <c r="S40" i="1"/>
  <c r="S42" i="1"/>
  <c r="S38" i="1"/>
  <c r="AP38" i="1"/>
  <c r="AP40" i="1"/>
  <c r="AP42" i="1"/>
  <c r="V40" i="1"/>
  <c r="V42" i="1"/>
  <c r="V38" i="1"/>
  <c r="G33" i="1"/>
  <c r="G9" i="1"/>
  <c r="G13" i="1"/>
  <c r="G17" i="1"/>
  <c r="G19" i="1"/>
  <c r="G34" i="1"/>
  <c r="AP34" i="1"/>
  <c r="AK40" i="1"/>
  <c r="AK42" i="1"/>
  <c r="Y38" i="1"/>
</calcChain>
</file>

<file path=xl/sharedStrings.xml><?xml version="1.0" encoding="utf-8"?>
<sst xmlns="http://schemas.openxmlformats.org/spreadsheetml/2006/main" count="186" uniqueCount="97">
  <si>
    <t>AGENCY</t>
  </si>
  <si>
    <t>TOTAL PROGRAM</t>
  </si>
  <si>
    <t>PROGRAM SERVICES</t>
  </si>
  <si>
    <t>FUNCTIONAL BUDGET SPREADSHEET</t>
  </si>
  <si>
    <t>TOTAL</t>
  </si>
  <si>
    <t>SERVICES</t>
  </si>
  <si>
    <t xml:space="preserve"> </t>
  </si>
  <si>
    <t>(SUM 2 + 3)</t>
  </si>
  <si>
    <t>Management &amp; General</t>
  </si>
  <si>
    <t>SUM (4 to 10)</t>
  </si>
  <si>
    <t xml:space="preserve">  REVENUE:</t>
  </si>
  <si>
    <t>$</t>
  </si>
  <si>
    <t>CLIENT GENERATED SELF SUPPORT</t>
  </si>
  <si>
    <t>GOVERNMENT GRANTS/CONTRACTS</t>
  </si>
  <si>
    <t>OTHER REVENUE</t>
  </si>
  <si>
    <t xml:space="preserve">  TOTAL SELF GENERATED REVENUE</t>
  </si>
  <si>
    <t>UNITED WAY DESIGNATIONS</t>
  </si>
  <si>
    <t>CFC DESIGNATIONS</t>
  </si>
  <si>
    <t xml:space="preserve">  TOTAL REVENUE</t>
  </si>
  <si>
    <t xml:space="preserve">GRAND TOTAL REVENUE  </t>
  </si>
  <si>
    <t xml:space="preserve">  EXPENSES:</t>
  </si>
  <si>
    <t>OCCUPANCY EXPENSES</t>
  </si>
  <si>
    <t>TRAVEL &amp; TRANSPORTATION EXP.</t>
  </si>
  <si>
    <t xml:space="preserve">GRAND TOTAL EXPENSES  </t>
  </si>
  <si>
    <t xml:space="preserve">  NET DIFFERENCE</t>
  </si>
  <si>
    <t xml:space="preserve">EXPENSES ANALYSIS:  </t>
  </si>
  <si>
    <t>FORM  1</t>
  </si>
  <si>
    <t>SCHEDULE OF POSITIONS AND SALARIES</t>
  </si>
  <si>
    <t xml:space="preserve">AGENCY:  </t>
  </si>
  <si>
    <t>TITLE OF POSITIONS</t>
  </si>
  <si>
    <t>Amount per</t>
  </si>
  <si>
    <t>TITLE OF NEW POSITIONS</t>
  </si>
  <si>
    <t>(Full Time Only)</t>
  </si>
  <si>
    <t>Approved Budget</t>
  </si>
  <si>
    <t>(Part Time Only)</t>
  </si>
  <si>
    <t>(New Positions Only)</t>
  </si>
  <si>
    <t>#</t>
  </si>
  <si>
    <t xml:space="preserve">TOTAL  </t>
  </si>
  <si>
    <t xml:space="preserve">GRAND TOTAL  </t>
  </si>
  <si>
    <t>FORM 2</t>
  </si>
  <si>
    <t>OTHER FOUNDATIONS OR NATIONAL GRANTS</t>
  </si>
  <si>
    <t>SALARIES</t>
  </si>
  <si>
    <t>BENEFITS</t>
  </si>
  <si>
    <t>TAXES</t>
  </si>
  <si>
    <t>OFFICE SUPPLIES</t>
  </si>
  <si>
    <t>PRINTING</t>
  </si>
  <si>
    <t>DIRECT ASSISTANCE TO INDIVIDUALS</t>
  </si>
  <si>
    <t xml:space="preserve">ADMINISTRATION </t>
  </si>
  <si>
    <t>FUNDRAISING</t>
  </si>
  <si>
    <t>OTHER UNITED WAY GRANTS</t>
  </si>
  <si>
    <t>UNITED WAY GNO  REQUEST</t>
  </si>
  <si>
    <t>BOARD GENERATED SELF SUPPORT</t>
  </si>
  <si>
    <t>OTHER</t>
  </si>
  <si>
    <t xml:space="preserve">Agency: </t>
  </si>
  <si>
    <t>IN-KIND/NON-CASH CONTIRIBUTIONS</t>
  </si>
  <si>
    <t>IN KIND/NON-CASH CONTRIBUTIONS</t>
  </si>
  <si>
    <t>27-Total Direct Program Expenses</t>
  </si>
  <si>
    <t>28-Percent of Total Program Expenses</t>
  </si>
  <si>
    <t>29-Distribution of M &amp; G Expenses</t>
  </si>
  <si>
    <t>30-Grand Total Program Expenses</t>
  </si>
  <si>
    <t>31-Projected Undup. People Served</t>
  </si>
  <si>
    <t>32-Cost per Person</t>
  </si>
  <si>
    <t>Enter Agency Name on Line Above</t>
  </si>
  <si>
    <t>Chief Executive Officer</t>
  </si>
  <si>
    <t>Medical Director / Doctor</t>
  </si>
  <si>
    <t>Office Manager</t>
  </si>
  <si>
    <t>Program Directors</t>
  </si>
  <si>
    <t>Assistant Program Directors</t>
  </si>
  <si>
    <t>Licensed Practical Nurses</t>
  </si>
  <si>
    <t>Billing/coding staff</t>
  </si>
  <si>
    <t>Social WorkersLCSW</t>
  </si>
  <si>
    <t xml:space="preserve">Accounting </t>
  </si>
  <si>
    <t>Clerical</t>
  </si>
  <si>
    <t>Peer Support Staff</t>
  </si>
  <si>
    <t>Driver</t>
  </si>
  <si>
    <t>Legal staff</t>
  </si>
  <si>
    <t>Chief Legal Officer</t>
  </si>
  <si>
    <t>Chief Information Officer</t>
  </si>
  <si>
    <t>Receptionist</t>
  </si>
  <si>
    <t>Pantry Staff</t>
  </si>
  <si>
    <t>QA Assistant</t>
  </si>
  <si>
    <t>Other</t>
  </si>
  <si>
    <t>Controller/CFO</t>
  </si>
  <si>
    <t>Program 2 - Requesting Funding</t>
  </si>
  <si>
    <t>Program 1 - Requesting Funding</t>
  </si>
  <si>
    <t>2016-2017</t>
  </si>
  <si>
    <t>Outreach</t>
  </si>
  <si>
    <t>File Clerk</t>
  </si>
  <si>
    <t>Prevention</t>
  </si>
  <si>
    <t>IT Staff</t>
  </si>
  <si>
    <t>Medical Assistants</t>
  </si>
  <si>
    <t>Drivers</t>
  </si>
  <si>
    <t>Job Trainers</t>
  </si>
  <si>
    <t>Job Recruiters</t>
  </si>
  <si>
    <t>Counselors</t>
  </si>
  <si>
    <t>Child Therapists</t>
  </si>
  <si>
    <t>Child Care Workers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</si>
</sst>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0%\ \ "/>
  </numFmts>
  <fonts count="34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u/>
      <sz val="12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darkGray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33" fillId="23" borderId="7" applyNumberFormat="0" applyFont="0" applyAlignment="0" applyProtection="0"/>
    <xf numFmtId="0" fontId="29" fillId="20" borderId="8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3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24" borderId="10" xfId="0" applyFont="1" applyFill="1" applyBorder="1" applyAlignment="1">
      <alignment horizontal="centerContinuous"/>
    </xf>
    <xf numFmtId="0" fontId="0" fillId="24" borderId="10" xfId="0" applyFill="1" applyBorder="1" applyAlignment="1">
      <alignment horizontal="centerContinuous"/>
    </xf>
    <xf numFmtId="0" fontId="2" fillId="24" borderId="11" xfId="0" applyFont="1" applyFill="1" applyBorder="1" applyAlignment="1">
      <alignment horizontal="centerContinuous"/>
    </xf>
    <xf numFmtId="0" fontId="5" fillId="24" borderId="10" xfId="0" applyFont="1" applyFill="1" applyBorder="1" applyAlignment="1">
      <alignment horizontal="centerContinuous"/>
    </xf>
    <xf numFmtId="0" fontId="4" fillId="24" borderId="12" xfId="0" applyFont="1" applyFill="1" applyBorder="1" applyAlignment="1">
      <alignment horizontal="centerContinuous"/>
    </xf>
    <xf numFmtId="0" fontId="2" fillId="24" borderId="12" xfId="0" applyFont="1" applyFill="1" applyBorder="1" applyAlignment="1">
      <alignment horizontal="centerContinuous"/>
    </xf>
    <xf numFmtId="0" fontId="2" fillId="24" borderId="13" xfId="0" applyFont="1" applyFill="1" applyBorder="1" applyAlignment="1">
      <alignment horizontal="centerContinuous"/>
    </xf>
    <xf numFmtId="0" fontId="2" fillId="24" borderId="14" xfId="0" applyFont="1" applyFill="1" applyBorder="1" applyAlignment="1">
      <alignment horizontal="centerContinuous"/>
    </xf>
    <xf numFmtId="0" fontId="2" fillId="24" borderId="0" xfId="0" applyFont="1" applyFill="1" applyBorder="1" applyAlignment="1">
      <alignment horizontal="centerContinuous"/>
    </xf>
    <xf numFmtId="0" fontId="2" fillId="24" borderId="15" xfId="0" applyFont="1" applyFill="1" applyBorder="1" applyAlignment="1">
      <alignment horizontal="centerContinuous"/>
    </xf>
    <xf numFmtId="0" fontId="4" fillId="24" borderId="0" xfId="0" applyFont="1" applyFill="1" applyBorder="1" applyAlignment="1">
      <alignment horizontal="centerContinuous"/>
    </xf>
    <xf numFmtId="0" fontId="0" fillId="24" borderId="0" xfId="0" applyFill="1" applyAlignment="1">
      <alignment horizontal="centerContinuous"/>
    </xf>
    <xf numFmtId="0" fontId="5" fillId="24" borderId="0" xfId="0" applyFont="1" applyFill="1" applyBorder="1" applyAlignment="1">
      <alignment horizontal="centerContinuous"/>
    </xf>
    <xf numFmtId="0" fontId="2" fillId="25" borderId="0" xfId="0" applyFont="1" applyFill="1" applyBorder="1" applyAlignment="1" applyProtection="1">
      <protection locked="0"/>
    </xf>
    <xf numFmtId="0" fontId="2" fillId="25" borderId="16" xfId="0" applyFont="1" applyFill="1" applyBorder="1" applyAlignment="1" applyProtection="1">
      <protection locked="0"/>
    </xf>
    <xf numFmtId="0" fontId="4" fillId="25" borderId="0" xfId="0" applyFont="1" applyFill="1" applyBorder="1" applyAlignment="1" applyProtection="1">
      <protection locked="0"/>
    </xf>
    <xf numFmtId="0" fontId="2" fillId="24" borderId="17" xfId="0" applyFont="1" applyFill="1" applyBorder="1" applyAlignment="1"/>
    <xf numFmtId="0" fontId="2" fillId="24" borderId="18" xfId="0" applyFont="1" applyFill="1" applyBorder="1" applyAlignment="1"/>
    <xf numFmtId="0" fontId="4" fillId="24" borderId="19" xfId="0" applyFont="1" applyFill="1" applyBorder="1" applyAlignment="1">
      <alignment horizontal="centerContinuous"/>
    </xf>
    <xf numFmtId="0" fontId="0" fillId="24" borderId="19" xfId="0" applyFill="1" applyBorder="1" applyAlignment="1">
      <alignment horizontal="centerContinuous"/>
    </xf>
    <xf numFmtId="0" fontId="2" fillId="24" borderId="20" xfId="0" applyFont="1" applyFill="1" applyBorder="1" applyAlignment="1">
      <alignment horizontal="centerContinuous"/>
    </xf>
    <xf numFmtId="0" fontId="6" fillId="24" borderId="19" xfId="0" applyFont="1" applyFill="1" applyBorder="1" applyAlignment="1">
      <alignment horizontal="centerContinuous"/>
    </xf>
    <xf numFmtId="0" fontId="5" fillId="24" borderId="19" xfId="0" applyFont="1" applyFill="1" applyBorder="1" applyAlignment="1">
      <alignment horizontal="centerContinuous"/>
    </xf>
    <xf numFmtId="37" fontId="2" fillId="25" borderId="19" xfId="0" applyNumberFormat="1" applyFont="1" applyFill="1" applyBorder="1" applyAlignment="1" applyProtection="1">
      <protection locked="0"/>
    </xf>
    <xf numFmtId="37" fontId="2" fillId="25" borderId="20" xfId="0" applyNumberFormat="1" applyFont="1" applyFill="1" applyBorder="1" applyAlignment="1" applyProtection="1">
      <protection locked="0"/>
    </xf>
    <xf numFmtId="0" fontId="4" fillId="25" borderId="19" xfId="0" applyFont="1" applyFill="1" applyBorder="1" applyAlignment="1" applyProtection="1">
      <protection locked="0"/>
    </xf>
    <xf numFmtId="0" fontId="2" fillId="24" borderId="20" xfId="0" applyFont="1" applyFill="1" applyBorder="1" applyAlignment="1"/>
    <xf numFmtId="0" fontId="2" fillId="24" borderId="21" xfId="0" applyFont="1" applyFill="1" applyBorder="1" applyAlignment="1"/>
    <xf numFmtId="0" fontId="2" fillId="0" borderId="0" xfId="0" applyFont="1" applyAlignment="1">
      <alignment vertical="center"/>
    </xf>
    <xf numFmtId="0" fontId="2" fillId="24" borderId="22" xfId="0" applyFont="1" applyFill="1" applyBorder="1" applyAlignment="1">
      <alignment vertical="center"/>
    </xf>
    <xf numFmtId="0" fontId="2" fillId="24" borderId="20" xfId="0" applyFont="1" applyFill="1" applyBorder="1" applyAlignment="1">
      <alignment vertical="center"/>
    </xf>
    <xf numFmtId="0" fontId="2" fillId="24" borderId="23" xfId="0" applyFont="1" applyFill="1" applyBorder="1" applyAlignment="1">
      <alignment horizontal="centerContinuous" vertical="center"/>
    </xf>
    <xf numFmtId="0" fontId="2" fillId="0" borderId="19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/>
    </xf>
    <xf numFmtId="37" fontId="2" fillId="0" borderId="19" xfId="0" applyNumberFormat="1" applyFont="1" applyBorder="1" applyAlignment="1">
      <alignment horizontal="centerContinuous" vertical="center"/>
    </xf>
    <xf numFmtId="37" fontId="2" fillId="0" borderId="20" xfId="0" applyNumberFormat="1" applyFont="1" applyBorder="1" applyAlignment="1">
      <alignment horizontal="centerContinuous" vertical="center"/>
    </xf>
    <xf numFmtId="0" fontId="4" fillId="0" borderId="19" xfId="0" applyFont="1" applyFill="1" applyBorder="1" applyAlignment="1">
      <alignment horizontal="centerContinuous" vertical="center"/>
    </xf>
    <xf numFmtId="0" fontId="2" fillId="0" borderId="24" xfId="0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horizontal="centerContinuous" vertical="center"/>
    </xf>
    <xf numFmtId="0" fontId="2" fillId="0" borderId="25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37" fontId="2" fillId="0" borderId="19" xfId="0" applyNumberFormat="1" applyFont="1" applyBorder="1" applyAlignment="1">
      <alignment vertical="center"/>
    </xf>
    <xf numFmtId="37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37" fontId="2" fillId="25" borderId="19" xfId="0" applyNumberFormat="1" applyFont="1" applyFill="1" applyBorder="1" applyAlignment="1" applyProtection="1">
      <alignment vertical="center"/>
      <protection locked="0"/>
    </xf>
    <xf numFmtId="37" fontId="2" fillId="25" borderId="20" xfId="0" applyNumberFormat="1" applyFont="1" applyFill="1" applyBorder="1" applyAlignment="1" applyProtection="1">
      <alignment vertical="center"/>
      <protection locked="0"/>
    </xf>
    <xf numFmtId="0" fontId="4" fillId="25" borderId="19" xfId="0" applyFont="1" applyFill="1" applyBorder="1" applyAlignment="1" applyProtection="1">
      <alignment vertical="center"/>
      <protection locked="0"/>
    </xf>
    <xf numFmtId="0" fontId="7" fillId="24" borderId="19" xfId="0" applyFont="1" applyFill="1" applyBorder="1" applyAlignment="1">
      <alignment horizontal="left" vertical="center"/>
    </xf>
    <xf numFmtId="0" fontId="4" fillId="24" borderId="19" xfId="0" applyFont="1" applyFill="1" applyBorder="1" applyAlignment="1">
      <alignment vertical="center"/>
    </xf>
    <xf numFmtId="0" fontId="4" fillId="24" borderId="20" xfId="0" applyFont="1" applyFill="1" applyBorder="1" applyAlignment="1">
      <alignment vertical="center"/>
    </xf>
    <xf numFmtId="37" fontId="2" fillId="24" borderId="19" xfId="0" applyNumberFormat="1" applyFont="1" applyFill="1" applyBorder="1" applyAlignment="1">
      <alignment vertical="center"/>
    </xf>
    <xf numFmtId="37" fontId="2" fillId="24" borderId="20" xfId="0" applyNumberFormat="1" applyFont="1" applyFill="1" applyBorder="1" applyAlignment="1">
      <alignment vertical="center"/>
    </xf>
    <xf numFmtId="0" fontId="2" fillId="24" borderId="21" xfId="0" applyFont="1" applyFill="1" applyBorder="1" applyAlignment="1">
      <alignment vertical="center"/>
    </xf>
    <xf numFmtId="0" fontId="2" fillId="24" borderId="19" xfId="0" applyFont="1" applyFill="1" applyBorder="1" applyAlignment="1">
      <alignment horizontal="center" vertical="center"/>
    </xf>
    <xf numFmtId="0" fontId="7" fillId="24" borderId="19" xfId="0" applyFont="1" applyFill="1" applyBorder="1" applyAlignment="1">
      <alignment horizontal="right" vertical="center"/>
    </xf>
    <xf numFmtId="0" fontId="2" fillId="24" borderId="20" xfId="0" applyFont="1" applyFill="1" applyBorder="1" applyAlignment="1">
      <alignment horizontal="right" vertical="center"/>
    </xf>
    <xf numFmtId="0" fontId="2" fillId="24" borderId="19" xfId="0" applyFont="1" applyFill="1" applyBorder="1" applyAlignment="1">
      <alignment horizontal="right" vertical="center"/>
    </xf>
    <xf numFmtId="0" fontId="2" fillId="26" borderId="25" xfId="0" applyFont="1" applyFill="1" applyBorder="1" applyAlignment="1">
      <alignment horizontal="center" vertical="center"/>
    </xf>
    <xf numFmtId="0" fontId="2" fillId="26" borderId="19" xfId="0" applyFont="1" applyFill="1" applyBorder="1" applyAlignment="1">
      <alignment vertical="center"/>
    </xf>
    <xf numFmtId="0" fontId="2" fillId="26" borderId="20" xfId="0" applyFont="1" applyFill="1" applyBorder="1" applyAlignment="1">
      <alignment vertical="center"/>
    </xf>
    <xf numFmtId="37" fontId="2" fillId="26" borderId="19" xfId="0" applyNumberFormat="1" applyFont="1" applyFill="1" applyBorder="1" applyAlignment="1">
      <alignment vertical="center"/>
    </xf>
    <xf numFmtId="0" fontId="2" fillId="26" borderId="21" xfId="0" applyFont="1" applyFill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37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0" fillId="0" borderId="12" xfId="0" applyBorder="1"/>
    <xf numFmtId="0" fontId="2" fillId="0" borderId="28" xfId="0" applyFont="1" applyBorder="1" applyAlignment="1">
      <alignment vertical="center"/>
    </xf>
    <xf numFmtId="37" fontId="2" fillId="0" borderId="12" xfId="0" applyNumberFormat="1" applyFont="1" applyBorder="1" applyAlignment="1">
      <alignment vertical="center"/>
    </xf>
    <xf numFmtId="37" fontId="2" fillId="0" borderId="28" xfId="0" applyNumberFormat="1" applyFont="1" applyBorder="1" applyAlignment="1">
      <alignment vertical="center"/>
    </xf>
    <xf numFmtId="37" fontId="2" fillId="0" borderId="13" xfId="0" applyNumberFormat="1" applyFont="1" applyBorder="1" applyAlignment="1">
      <alignment vertical="center"/>
    </xf>
    <xf numFmtId="164" fontId="2" fillId="0" borderId="19" xfId="41" applyNumberFormat="1" applyFont="1" applyBorder="1" applyAlignment="1">
      <alignment horizontal="right" vertical="center"/>
    </xf>
    <xf numFmtId="37" fontId="2" fillId="0" borderId="21" xfId="0" applyNumberFormat="1" applyFont="1" applyBorder="1" applyAlignment="1">
      <alignment vertical="center"/>
    </xf>
    <xf numFmtId="0" fontId="2" fillId="25" borderId="20" xfId="0" applyFont="1" applyFill="1" applyBorder="1" applyAlignment="1" applyProtection="1">
      <alignment vertical="center"/>
      <protection locked="0"/>
    </xf>
    <xf numFmtId="0" fontId="2" fillId="25" borderId="19" xfId="0" applyFont="1" applyFill="1" applyBorder="1" applyAlignment="1" applyProtection="1">
      <alignment vertical="center"/>
      <protection locked="0"/>
    </xf>
    <xf numFmtId="37" fontId="2" fillId="0" borderId="26" xfId="0" applyNumberFormat="1" applyFont="1" applyBorder="1" applyAlignment="1">
      <alignment vertical="center"/>
    </xf>
    <xf numFmtId="37" fontId="2" fillId="0" borderId="27" xfId="0" applyNumberFormat="1" applyFont="1" applyBorder="1" applyAlignment="1">
      <alignment vertical="center"/>
    </xf>
    <xf numFmtId="37" fontId="2" fillId="0" borderId="29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Protection="1">
      <protection locked="0"/>
    </xf>
    <xf numFmtId="0" fontId="11" fillId="0" borderId="0" xfId="0" applyFont="1" applyAlignment="1">
      <alignment horizontal="right"/>
    </xf>
    <xf numFmtId="0" fontId="12" fillId="25" borderId="0" xfId="0" applyFont="1" applyFill="1" applyProtection="1">
      <protection locked="0"/>
    </xf>
    <xf numFmtId="0" fontId="2" fillId="25" borderId="0" xfId="0" applyFont="1" applyFill="1" applyProtection="1">
      <protection locked="0"/>
    </xf>
    <xf numFmtId="0" fontId="3" fillId="27" borderId="30" xfId="0" applyFont="1" applyFill="1" applyBorder="1" applyAlignment="1">
      <alignment horizontal="centerContinuous"/>
    </xf>
    <xf numFmtId="0" fontId="3" fillId="28" borderId="11" xfId="0" applyFont="1" applyFill="1" applyBorder="1" applyAlignment="1">
      <alignment horizontal="centerContinuous"/>
    </xf>
    <xf numFmtId="0" fontId="3" fillId="28" borderId="10" xfId="0" applyFont="1" applyFill="1" applyBorder="1"/>
    <xf numFmtId="0" fontId="3" fillId="28" borderId="10" xfId="0" applyFont="1" applyFill="1" applyBorder="1" applyAlignment="1">
      <alignment horizontal="center"/>
    </xf>
    <xf numFmtId="0" fontId="2" fillId="28" borderId="31" xfId="0" applyFont="1" applyFill="1" applyBorder="1"/>
    <xf numFmtId="0" fontId="3" fillId="28" borderId="10" xfId="0" applyFont="1" applyFill="1" applyBorder="1" applyAlignment="1">
      <alignment horizontal="centerContinuous"/>
    </xf>
    <xf numFmtId="0" fontId="2" fillId="28" borderId="10" xfId="0" applyFont="1" applyFill="1" applyBorder="1"/>
    <xf numFmtId="0" fontId="7" fillId="28" borderId="11" xfId="0" applyFont="1" applyFill="1" applyBorder="1" applyAlignment="1">
      <alignment horizontal="center"/>
    </xf>
    <xf numFmtId="0" fontId="7" fillId="28" borderId="10" xfId="0" applyFont="1" applyFill="1" applyBorder="1" applyAlignment="1">
      <alignment horizontal="center"/>
    </xf>
    <xf numFmtId="0" fontId="2" fillId="28" borderId="32" xfId="0" applyFont="1" applyFill="1" applyBorder="1"/>
    <xf numFmtId="0" fontId="3" fillId="28" borderId="14" xfId="0" applyFont="1" applyFill="1" applyBorder="1" applyAlignment="1">
      <alignment horizontal="centerContinuous"/>
    </xf>
    <xf numFmtId="0" fontId="3" fillId="28" borderId="15" xfId="0" applyFont="1" applyFill="1" applyBorder="1" applyAlignment="1">
      <alignment horizontal="centerContinuous"/>
    </xf>
    <xf numFmtId="0" fontId="3" fillId="28" borderId="0" xfId="0" applyFont="1" applyFill="1" applyBorder="1"/>
    <xf numFmtId="0" fontId="13" fillId="28" borderId="0" xfId="0" applyFont="1" applyFill="1" applyBorder="1" applyAlignment="1">
      <alignment horizontal="center"/>
    </xf>
    <xf numFmtId="0" fontId="2" fillId="28" borderId="33" xfId="0" applyFont="1" applyFill="1" applyBorder="1"/>
    <xf numFmtId="0" fontId="3" fillId="28" borderId="0" xfId="0" applyFont="1" applyFill="1" applyBorder="1" applyAlignment="1">
      <alignment horizontal="centerContinuous"/>
    </xf>
    <xf numFmtId="0" fontId="7" fillId="28" borderId="0" xfId="0" applyFont="1" applyFill="1" applyBorder="1" applyAlignment="1">
      <alignment horizontal="left"/>
    </xf>
    <xf numFmtId="0" fontId="7" fillId="28" borderId="15" xfId="0" applyFont="1" applyFill="1" applyBorder="1" applyAlignment="1">
      <alignment horizontal="center"/>
    </xf>
    <xf numFmtId="0" fontId="7" fillId="28" borderId="0" xfId="0" applyFont="1" applyFill="1" applyBorder="1" applyAlignment="1">
      <alignment horizontal="center"/>
    </xf>
    <xf numFmtId="0" fontId="2" fillId="28" borderId="18" xfId="0" applyFont="1" applyFill="1" applyBorder="1"/>
    <xf numFmtId="0" fontId="3" fillId="28" borderId="22" xfId="0" applyFont="1" applyFill="1" applyBorder="1" applyAlignment="1">
      <alignment horizontal="left"/>
    </xf>
    <xf numFmtId="0" fontId="3" fillId="28" borderId="20" xfId="0" applyFont="1" applyFill="1" applyBorder="1" applyAlignment="1">
      <alignment horizontal="centerContinuous"/>
    </xf>
    <xf numFmtId="0" fontId="3" fillId="28" borderId="19" xfId="0" applyFont="1" applyFill="1" applyBorder="1"/>
    <xf numFmtId="0" fontId="13" fillId="28" borderId="19" xfId="0" applyFont="1" applyFill="1" applyBorder="1" applyAlignment="1">
      <alignment horizontal="center"/>
    </xf>
    <xf numFmtId="0" fontId="2" fillId="28" borderId="34" xfId="0" applyFont="1" applyFill="1" applyBorder="1"/>
    <xf numFmtId="0" fontId="3" fillId="28" borderId="19" xfId="0" applyFont="1" applyFill="1" applyBorder="1" applyAlignment="1">
      <alignment horizontal="left"/>
    </xf>
    <xf numFmtId="0" fontId="7" fillId="28" borderId="19" xfId="0" applyFont="1" applyFill="1" applyBorder="1" applyAlignment="1">
      <alignment horizontal="left"/>
    </xf>
    <xf numFmtId="0" fontId="7" fillId="28" borderId="20" xfId="0" applyFont="1" applyFill="1" applyBorder="1" applyAlignment="1">
      <alignment horizontal="center"/>
    </xf>
    <xf numFmtId="0" fontId="7" fillId="28" borderId="19" xfId="0" applyFont="1" applyFill="1" applyBorder="1" applyAlignment="1">
      <alignment horizontal="center"/>
    </xf>
    <xf numFmtId="0" fontId="2" fillId="28" borderId="21" xfId="0" applyFont="1" applyFill="1" applyBorder="1"/>
    <xf numFmtId="0" fontId="2" fillId="25" borderId="25" xfId="0" applyFont="1" applyFill="1" applyBorder="1" applyAlignment="1" applyProtection="1">
      <alignment horizontal="center" vertical="center"/>
      <protection locked="0"/>
    </xf>
    <xf numFmtId="0" fontId="2" fillId="0" borderId="34" xfId="0" applyFont="1" applyBorder="1" applyAlignment="1">
      <alignment vertical="center"/>
    </xf>
    <xf numFmtId="0" fontId="2" fillId="28" borderId="35" xfId="0" applyFont="1" applyFill="1" applyBorder="1" applyAlignment="1">
      <alignment horizontal="center" vertical="center"/>
    </xf>
    <xf numFmtId="0" fontId="7" fillId="28" borderId="27" xfId="0" applyFont="1" applyFill="1" applyBorder="1" applyAlignment="1">
      <alignment horizontal="right" vertical="center"/>
    </xf>
    <xf numFmtId="0" fontId="2" fillId="28" borderId="26" xfId="0" applyFont="1" applyFill="1" applyBorder="1" applyAlignment="1">
      <alignment horizontal="right" vertical="center"/>
    </xf>
    <xf numFmtId="37" fontId="2" fillId="28" borderId="26" xfId="0" applyNumberFormat="1" applyFont="1" applyFill="1" applyBorder="1" applyAlignment="1">
      <alignment vertical="center"/>
    </xf>
    <xf numFmtId="0" fontId="2" fillId="28" borderId="36" xfId="0" applyFont="1" applyFill="1" applyBorder="1" applyAlignment="1">
      <alignment vertical="center"/>
    </xf>
    <xf numFmtId="0" fontId="2" fillId="28" borderId="27" xfId="0" applyFont="1" applyFill="1" applyBorder="1" applyAlignment="1">
      <alignment vertical="center"/>
    </xf>
    <xf numFmtId="0" fontId="2" fillId="28" borderId="29" xfId="0" applyFont="1" applyFill="1" applyBorder="1" applyAlignment="1">
      <alignment vertical="center"/>
    </xf>
    <xf numFmtId="0" fontId="2" fillId="28" borderId="0" xfId="0" applyFont="1" applyFill="1"/>
    <xf numFmtId="37" fontId="2" fillId="28" borderId="0" xfId="0" applyNumberFormat="1" applyFont="1" applyFill="1"/>
    <xf numFmtId="0" fontId="0" fillId="28" borderId="0" xfId="0" applyFill="1"/>
    <xf numFmtId="0" fontId="7" fillId="28" borderId="37" xfId="0" applyFont="1" applyFill="1" applyBorder="1" applyAlignment="1">
      <alignment horizontal="right" vertical="center"/>
    </xf>
    <xf numFmtId="0" fontId="2" fillId="28" borderId="38" xfId="0" applyFont="1" applyFill="1" applyBorder="1" applyAlignment="1">
      <alignment horizontal="right" vertical="center"/>
    </xf>
    <xf numFmtId="37" fontId="2" fillId="28" borderId="38" xfId="0" applyNumberFormat="1" applyFont="1" applyFill="1" applyBorder="1" applyAlignment="1">
      <alignment vertical="center"/>
    </xf>
    <xf numFmtId="0" fontId="2" fillId="28" borderId="39" xfId="0" applyFont="1" applyFill="1" applyBorder="1"/>
    <xf numFmtId="37" fontId="2" fillId="0" borderId="0" xfId="0" applyNumberFormat="1" applyFont="1"/>
    <xf numFmtId="0" fontId="4" fillId="24" borderId="40" xfId="0" applyFont="1" applyFill="1" applyBorder="1" applyAlignment="1">
      <alignment horizontal="centerContinuous"/>
    </xf>
    <xf numFmtId="0" fontId="2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0" fontId="4" fillId="0" borderId="23" xfId="0" applyFont="1" applyBorder="1" applyAlignment="1">
      <alignment wrapText="1"/>
    </xf>
    <xf numFmtId="37" fontId="2" fillId="0" borderId="19" xfId="0" applyNumberFormat="1" applyFont="1" applyBorder="1" applyAlignment="1" applyProtection="1">
      <alignment vertical="center"/>
    </xf>
    <xf numFmtId="37" fontId="2" fillId="24" borderId="19" xfId="0" applyNumberFormat="1" applyFont="1" applyFill="1" applyBorder="1" applyAlignment="1" applyProtection="1">
      <alignment vertical="center"/>
      <protection locked="0"/>
    </xf>
    <xf numFmtId="37" fontId="2" fillId="24" borderId="20" xfId="0" applyNumberFormat="1" applyFont="1" applyFill="1" applyBorder="1" applyAlignment="1" applyProtection="1">
      <alignment vertical="center"/>
      <protection locked="0"/>
    </xf>
    <xf numFmtId="0" fontId="4" fillId="24" borderId="19" xfId="0" applyFont="1" applyFill="1" applyBorder="1" applyAlignment="1" applyProtection="1">
      <alignment vertical="center"/>
      <protection locked="0"/>
    </xf>
    <xf numFmtId="0" fontId="2" fillId="24" borderId="20" xfId="0" applyFont="1" applyFill="1" applyBorder="1" applyAlignment="1" applyProtection="1">
      <alignment vertical="center"/>
      <protection locked="0"/>
    </xf>
    <xf numFmtId="37" fontId="2" fillId="24" borderId="19" xfId="0" applyNumberFormat="1" applyFont="1" applyFill="1" applyBorder="1" applyAlignment="1" applyProtection="1">
      <alignment vertical="center"/>
    </xf>
    <xf numFmtId="37" fontId="2" fillId="24" borderId="20" xfId="0" applyNumberFormat="1" applyFont="1" applyFill="1" applyBorder="1" applyAlignment="1" applyProtection="1">
      <alignment vertical="center"/>
    </xf>
    <xf numFmtId="0" fontId="4" fillId="24" borderId="19" xfId="0" applyFont="1" applyFill="1" applyBorder="1" applyAlignment="1" applyProtection="1">
      <alignment vertical="center"/>
    </xf>
    <xf numFmtId="0" fontId="2" fillId="24" borderId="19" xfId="0" applyFont="1" applyFill="1" applyBorder="1" applyAlignment="1" applyProtection="1">
      <alignment horizontal="right" vertical="center"/>
    </xf>
    <xf numFmtId="0" fontId="2" fillId="24" borderId="24" xfId="0" applyFont="1" applyFill="1" applyBorder="1" applyAlignment="1" applyProtection="1">
      <alignment vertical="center"/>
    </xf>
    <xf numFmtId="0" fontId="2" fillId="25" borderId="43" xfId="0" applyFont="1" applyFill="1" applyBorder="1" applyAlignment="1" applyProtection="1">
      <protection locked="0"/>
    </xf>
    <xf numFmtId="0" fontId="4" fillId="25" borderId="17" xfId="0" applyFont="1" applyFill="1" applyBorder="1" applyAlignment="1" applyProtection="1">
      <protection locked="0"/>
    </xf>
    <xf numFmtId="37" fontId="2" fillId="25" borderId="44" xfId="0" applyNumberFormat="1" applyFont="1" applyFill="1" applyBorder="1" applyAlignment="1" applyProtection="1">
      <protection locked="0"/>
    </xf>
    <xf numFmtId="0" fontId="4" fillId="25" borderId="20" xfId="0" applyFont="1" applyFill="1" applyBorder="1" applyAlignment="1" applyProtection="1">
      <protection locked="0"/>
    </xf>
    <xf numFmtId="0" fontId="2" fillId="24" borderId="42" xfId="0" applyFont="1" applyFill="1" applyBorder="1" applyAlignment="1">
      <alignment horizontal="centerContinuous" vertical="center"/>
    </xf>
    <xf numFmtId="0" fontId="2" fillId="0" borderId="44" xfId="0" applyFont="1" applyBorder="1" applyAlignment="1">
      <alignment vertical="center"/>
    </xf>
    <xf numFmtId="0" fontId="4" fillId="25" borderId="44" xfId="0" applyFont="1" applyFill="1" applyBorder="1" applyAlignment="1" applyProtection="1">
      <alignment vertical="center"/>
      <protection locked="0"/>
    </xf>
    <xf numFmtId="0" fontId="4" fillId="24" borderId="44" xfId="0" applyFont="1" applyFill="1" applyBorder="1" applyAlignment="1" applyProtection="1">
      <alignment vertical="center"/>
      <protection locked="0"/>
    </xf>
    <xf numFmtId="0" fontId="2" fillId="24" borderId="44" xfId="0" applyFont="1" applyFill="1" applyBorder="1" applyAlignment="1" applyProtection="1">
      <alignment horizontal="right" vertical="center"/>
    </xf>
    <xf numFmtId="0" fontId="2" fillId="26" borderId="44" xfId="0" applyFont="1" applyFill="1" applyBorder="1" applyAlignment="1">
      <alignment vertical="center"/>
    </xf>
    <xf numFmtId="0" fontId="4" fillId="25" borderId="45" xfId="0" applyFont="1" applyFill="1" applyBorder="1" applyAlignment="1" applyProtection="1">
      <protection locked="0"/>
    </xf>
    <xf numFmtId="0" fontId="4" fillId="25" borderId="43" xfId="0" applyFont="1" applyFill="1" applyBorder="1" applyAlignment="1" applyProtection="1">
      <protection locked="0"/>
    </xf>
    <xf numFmtId="0" fontId="4" fillId="0" borderId="16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horizontal="centerContinuous" vertical="center"/>
    </xf>
    <xf numFmtId="37" fontId="2" fillId="24" borderId="16" xfId="0" applyNumberFormat="1" applyFont="1" applyFill="1" applyBorder="1" applyAlignment="1" applyProtection="1">
      <alignment vertical="center"/>
    </xf>
    <xf numFmtId="37" fontId="2" fillId="24" borderId="15" xfId="0" applyNumberFormat="1" applyFont="1" applyFill="1" applyBorder="1" applyAlignment="1" applyProtection="1">
      <alignment vertical="center"/>
    </xf>
    <xf numFmtId="37" fontId="2" fillId="26" borderId="16" xfId="0" applyNumberFormat="1" applyFont="1" applyFill="1" applyBorder="1" applyAlignment="1">
      <alignment vertical="center"/>
    </xf>
    <xf numFmtId="37" fontId="2" fillId="26" borderId="15" xfId="0" applyNumberFormat="1" applyFont="1" applyFill="1" applyBorder="1" applyAlignment="1">
      <alignment vertical="center"/>
    </xf>
    <xf numFmtId="37" fontId="2" fillId="25" borderId="44" xfId="0" applyNumberFormat="1" applyFont="1" applyFill="1" applyBorder="1" applyAlignment="1" applyProtection="1">
      <alignment vertical="center"/>
      <protection locked="0"/>
    </xf>
    <xf numFmtId="0" fontId="4" fillId="25" borderId="44" xfId="0" applyFont="1" applyFill="1" applyBorder="1" applyAlignment="1" applyProtection="1">
      <protection locked="0"/>
    </xf>
    <xf numFmtId="37" fontId="2" fillId="0" borderId="42" xfId="0" applyNumberFormat="1" applyFont="1" applyBorder="1" applyAlignment="1">
      <alignment vertical="center"/>
    </xf>
    <xf numFmtId="37" fontId="2" fillId="0" borderId="24" xfId="0" applyNumberFormat="1" applyFont="1" applyBorder="1" applyAlignment="1">
      <alignment vertical="center"/>
    </xf>
    <xf numFmtId="37" fontId="2" fillId="25" borderId="42" xfId="0" applyNumberFormat="1" applyFont="1" applyFill="1" applyBorder="1" applyAlignment="1" applyProtection="1">
      <alignment vertical="center"/>
      <protection locked="0"/>
    </xf>
    <xf numFmtId="37" fontId="2" fillId="25" borderId="24" xfId="0" applyNumberFormat="1" applyFont="1" applyFill="1" applyBorder="1" applyAlignment="1" applyProtection="1">
      <alignment vertical="center"/>
      <protection locked="0"/>
    </xf>
    <xf numFmtId="37" fontId="2" fillId="24" borderId="42" xfId="0" applyNumberFormat="1" applyFont="1" applyFill="1" applyBorder="1" applyAlignment="1" applyProtection="1">
      <alignment vertical="center"/>
    </xf>
    <xf numFmtId="37" fontId="2" fillId="24" borderId="42" xfId="0" applyNumberFormat="1" applyFont="1" applyFill="1" applyBorder="1" applyAlignment="1" applyProtection="1">
      <alignment vertical="center"/>
      <protection locked="0"/>
    </xf>
    <xf numFmtId="37" fontId="2" fillId="24" borderId="24" xfId="0" applyNumberFormat="1" applyFont="1" applyFill="1" applyBorder="1" applyAlignment="1" applyProtection="1">
      <alignment vertical="center"/>
      <protection locked="0"/>
    </xf>
    <xf numFmtId="37" fontId="2" fillId="0" borderId="44" xfId="0" applyNumberFormat="1" applyFont="1" applyBorder="1" applyAlignment="1">
      <alignment vertical="center"/>
    </xf>
    <xf numFmtId="164" fontId="2" fillId="0" borderId="20" xfId="41" applyNumberFormat="1" applyFont="1" applyBorder="1" applyAlignment="1">
      <alignment horizontal="right" vertical="center"/>
    </xf>
    <xf numFmtId="164" fontId="2" fillId="0" borderId="44" xfId="41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37" fontId="2" fillId="0" borderId="46" xfId="0" applyNumberFormat="1" applyFont="1" applyBorder="1" applyAlignment="1">
      <alignment vertical="center"/>
    </xf>
    <xf numFmtId="37" fontId="2" fillId="0" borderId="47" xfId="0" applyNumberFormat="1" applyFont="1" applyBorder="1" applyAlignment="1">
      <alignment vertical="center"/>
    </xf>
    <xf numFmtId="37" fontId="2" fillId="0" borderId="48" xfId="0" applyNumberFormat="1" applyFont="1" applyBorder="1" applyAlignment="1">
      <alignment vertical="center"/>
    </xf>
    <xf numFmtId="37" fontId="2" fillId="0" borderId="25" xfId="0" applyNumberFormat="1" applyFont="1" applyBorder="1" applyAlignment="1">
      <alignment vertical="center"/>
    </xf>
    <xf numFmtId="37" fontId="2" fillId="0" borderId="35" xfId="0" applyNumberFormat="1" applyFont="1" applyBorder="1" applyAlignment="1">
      <alignment vertical="center"/>
    </xf>
    <xf numFmtId="37" fontId="2" fillId="0" borderId="49" xfId="0" applyNumberFormat="1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64" fontId="2" fillId="0" borderId="21" xfId="41" applyNumberFormat="1" applyFont="1" applyBorder="1" applyAlignment="1">
      <alignment horizontal="right" vertical="center"/>
    </xf>
    <xf numFmtId="37" fontId="2" fillId="25" borderId="21" xfId="0" applyNumberFormat="1" applyFont="1" applyFill="1" applyBorder="1" applyAlignment="1" applyProtection="1">
      <alignment vertical="center"/>
      <protection locked="0"/>
    </xf>
    <xf numFmtId="0" fontId="2" fillId="0" borderId="51" xfId="0" applyFont="1" applyBorder="1" applyAlignment="1">
      <alignment vertical="center"/>
    </xf>
    <xf numFmtId="37" fontId="2" fillId="26" borderId="45" xfId="0" applyNumberFormat="1" applyFont="1" applyFill="1" applyBorder="1" applyAlignment="1">
      <alignment vertical="center"/>
    </xf>
    <xf numFmtId="0" fontId="2" fillId="26" borderId="45" xfId="0" applyFont="1" applyFill="1" applyBorder="1" applyAlignment="1">
      <alignment vertical="center"/>
    </xf>
    <xf numFmtId="37" fontId="2" fillId="25" borderId="23" xfId="0" applyNumberFormat="1" applyFont="1" applyFill="1" applyBorder="1" applyAlignment="1" applyProtection="1">
      <alignment vertical="center"/>
      <protection locked="0"/>
    </xf>
    <xf numFmtId="0" fontId="4" fillId="25" borderId="42" xfId="0" applyFont="1" applyFill="1" applyBorder="1" applyAlignment="1" applyProtection="1">
      <alignment vertical="center"/>
      <protection locked="0"/>
    </xf>
    <xf numFmtId="0" fontId="2" fillId="24" borderId="44" xfId="0" applyFont="1" applyFill="1" applyBorder="1" applyAlignment="1">
      <alignment horizontal="right" vertical="center"/>
    </xf>
    <xf numFmtId="37" fontId="2" fillId="24" borderId="44" xfId="0" applyNumberFormat="1" applyFont="1" applyFill="1" applyBorder="1" applyAlignment="1">
      <alignment vertical="center"/>
    </xf>
    <xf numFmtId="37" fontId="2" fillId="29" borderId="19" xfId="0" applyNumberFormat="1" applyFont="1" applyFill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37" fontId="2" fillId="0" borderId="23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2" fillId="0" borderId="42" xfId="0" applyFont="1" applyBorder="1"/>
    <xf numFmtId="0" fontId="2" fillId="0" borderId="23" xfId="0" applyFont="1" applyBorder="1"/>
    <xf numFmtId="0" fontId="2" fillId="0" borderId="24" xfId="0" applyFont="1" applyBorder="1"/>
    <xf numFmtId="0" fontId="14" fillId="0" borderId="0" xfId="0" applyFont="1" applyAlignment="1">
      <alignment horizontal="center"/>
    </xf>
    <xf numFmtId="0" fontId="8" fillId="24" borderId="14" xfId="0" applyFont="1" applyFill="1" applyBorder="1" applyAlignment="1">
      <alignment horizontal="left"/>
    </xf>
    <xf numFmtId="0" fontId="15" fillId="24" borderId="0" xfId="0" applyFont="1" applyFill="1" applyBorder="1" applyAlignment="1">
      <alignment horizontal="centerContinuous"/>
    </xf>
    <xf numFmtId="0" fontId="2" fillId="0" borderId="19" xfId="0" applyFont="1" applyBorder="1" applyAlignment="1">
      <alignment horizontal="right" vertical="center"/>
    </xf>
    <xf numFmtId="0" fontId="2" fillId="25" borderId="20" xfId="0" applyFont="1" applyFill="1" applyBorder="1" applyAlignment="1" applyProtection="1">
      <alignment horizontal="center" vertical="center"/>
      <protection locked="0"/>
    </xf>
    <xf numFmtId="0" fontId="2" fillId="29" borderId="41" xfId="0" applyFont="1" applyFill="1" applyBorder="1"/>
    <xf numFmtId="44" fontId="2" fillId="29" borderId="41" xfId="29" applyFont="1" applyFill="1" applyBorder="1"/>
    <xf numFmtId="3" fontId="2" fillId="29" borderId="23" xfId="0" applyNumberFormat="1" applyFont="1" applyFill="1" applyBorder="1"/>
    <xf numFmtId="44" fontId="2" fillId="25" borderId="19" xfId="28" applyFont="1" applyFill="1" applyBorder="1" applyAlignment="1" applyProtection="1">
      <alignment vertical="center"/>
      <protection locked="0"/>
    </xf>
    <xf numFmtId="0" fontId="2" fillId="24" borderId="3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center"/>
    </xf>
    <xf numFmtId="0" fontId="2" fillId="25" borderId="15" xfId="0" applyFont="1" applyFill="1" applyBorder="1" applyAlignment="1">
      <alignment horizontal="center"/>
    </xf>
    <xf numFmtId="0" fontId="3" fillId="24" borderId="19" xfId="0" applyFont="1" applyFill="1" applyBorder="1" applyAlignment="1">
      <alignment horizontal="center" vertical="center"/>
    </xf>
    <xf numFmtId="37" fontId="2" fillId="25" borderId="45" xfId="0" applyNumberFormat="1" applyFont="1" applyFill="1" applyBorder="1" applyAlignment="1" applyProtection="1">
      <alignment wrapText="1"/>
      <protection locked="0"/>
    </xf>
    <xf numFmtId="0" fontId="0" fillId="0" borderId="19" xfId="0" applyBorder="1" applyAlignment="1">
      <alignment wrapText="1"/>
    </xf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urrency" xfId="28" builtinId="4"/>
    <cellStyle name="Currency 2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te 2" xfId="39"/>
    <cellStyle name="Output 2" xfId="40"/>
    <cellStyle name="Percent" xfId="41" builtinId="5"/>
    <cellStyle name="Title 2" xfId="42"/>
    <cellStyle name="Total 2" xfId="43"/>
    <cellStyle name="Warning Text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  <pageSetUpPr fitToPage="1"/>
  </sheetPr>
  <dimension ref="A1:AS43"/>
  <sheetViews>
    <sheetView tabSelected="1" zoomScale="75" workbookViewId="0">
      <selection activeCell="P11" sqref="P11"/>
    </sheetView>
  </sheetViews>
  <sheetFormatPr defaultColWidth="9.1796875" defaultRowHeight="13" x14ac:dyDescent="0.3"/>
  <cols>
    <col min="1" max="1" width="1.81640625" style="1" customWidth="1"/>
    <col min="2" max="2" width="3.1796875" style="1" customWidth="1"/>
    <col min="3" max="3" width="6.1796875" style="1" customWidth="1"/>
    <col min="4" max="4" width="27.7265625" style="1" customWidth="1"/>
    <col min="5" max="5" width="4.81640625" style="1" customWidth="1"/>
    <col min="6" max="6" width="1.7265625" style="1" customWidth="1"/>
    <col min="7" max="7" width="11.7265625" style="1" customWidth="1"/>
    <col min="8" max="8" width="2" style="1" customWidth="1"/>
    <col min="9" max="9" width="1.7265625" style="1" customWidth="1"/>
    <col min="10" max="10" width="11.7265625" style="1" customWidth="1"/>
    <col min="11" max="11" width="4.54296875" style="1" customWidth="1"/>
    <col min="12" max="12" width="1.81640625" style="1" customWidth="1"/>
    <col min="13" max="13" width="11.7265625" style="1" customWidth="1"/>
    <col min="14" max="15" width="1.7265625" style="1" customWidth="1"/>
    <col min="16" max="16" width="11.7265625" style="1" customWidth="1"/>
    <col min="17" max="18" width="1.7265625" style="1" customWidth="1"/>
    <col min="19" max="19" width="11.7265625" style="1" customWidth="1"/>
    <col min="20" max="21" width="1.7265625" style="1" customWidth="1"/>
    <col min="22" max="22" width="11.7265625" style="1" customWidth="1"/>
    <col min="23" max="24" width="1.7265625" style="1" customWidth="1"/>
    <col min="25" max="25" width="11.7265625" style="1" customWidth="1"/>
    <col min="26" max="26" width="1.7265625" style="1" customWidth="1"/>
    <col min="27" max="27" width="1.54296875" style="1" customWidth="1"/>
    <col min="28" max="28" width="11.7265625" style="1" customWidth="1"/>
    <col min="29" max="29" width="2.81640625" style="1" customWidth="1"/>
    <col min="30" max="30" width="4.26953125" style="1" customWidth="1"/>
    <col min="31" max="31" width="11.7265625" style="1" customWidth="1"/>
    <col min="32" max="32" width="1.7265625" style="1" customWidth="1"/>
    <col min="33" max="33" width="1.54296875" style="1" customWidth="1"/>
    <col min="34" max="34" width="11.7265625" style="1" customWidth="1"/>
    <col min="35" max="36" width="1.7265625" style="1" customWidth="1"/>
    <col min="37" max="37" width="11.7265625" style="1" customWidth="1"/>
    <col min="38" max="38" width="1.7265625" style="1" customWidth="1"/>
    <col min="39" max="39" width="1.54296875" style="1" customWidth="1"/>
    <col min="40" max="40" width="15.81640625" style="1" customWidth="1"/>
    <col min="41" max="41" width="2.26953125" style="1" customWidth="1"/>
    <col min="42" max="42" width="14.54296875" style="1" customWidth="1"/>
    <col min="43" max="43" width="1.7265625" style="1" customWidth="1"/>
    <col min="44" max="44" width="9.54296875" style="1" bestFit="1" customWidth="1"/>
    <col min="45" max="45" width="10.54296875" style="1" bestFit="1" customWidth="1"/>
    <col min="46" max="16384" width="9.1796875" style="1"/>
  </cols>
  <sheetData>
    <row r="1" spans="1:45" ht="13.5" thickBot="1" x14ac:dyDescent="0.35">
      <c r="Z1"/>
      <c r="AC1" s="2"/>
      <c r="AF1"/>
      <c r="AL1"/>
      <c r="AP1" s="1" t="s">
        <v>26</v>
      </c>
      <c r="AQ1" s="2"/>
    </row>
    <row r="2" spans="1:45" ht="13.5" thickTop="1" x14ac:dyDescent="0.3">
      <c r="B2" s="228" t="s">
        <v>3</v>
      </c>
      <c r="C2" s="229"/>
      <c r="D2" s="229"/>
      <c r="E2" s="230"/>
      <c r="F2" s="3" t="s">
        <v>0</v>
      </c>
      <c r="G2" s="4"/>
      <c r="H2" s="5"/>
      <c r="I2" s="145"/>
      <c r="J2" s="3" t="s">
        <v>47</v>
      </c>
      <c r="K2" s="5"/>
      <c r="L2" s="6" t="s">
        <v>1</v>
      </c>
      <c r="M2" s="3"/>
      <c r="N2" s="5"/>
      <c r="O2" s="7" t="s">
        <v>2</v>
      </c>
      <c r="P2" s="7"/>
      <c r="Q2" s="8"/>
      <c r="R2" s="8"/>
      <c r="S2" s="7"/>
      <c r="T2" s="8"/>
      <c r="U2" s="8"/>
      <c r="V2" s="7"/>
      <c r="W2" s="8"/>
      <c r="X2" s="8"/>
      <c r="Y2" s="7"/>
      <c r="Z2" s="8"/>
      <c r="AA2" s="8"/>
      <c r="AB2" s="7"/>
      <c r="AC2" s="9"/>
      <c r="AD2" s="8"/>
      <c r="AE2" s="7"/>
      <c r="AF2" s="8"/>
      <c r="AG2" s="8"/>
      <c r="AH2" s="7"/>
      <c r="AI2" s="8"/>
      <c r="AJ2" s="8"/>
      <c r="AK2" s="7"/>
      <c r="AL2" s="8"/>
      <c r="AM2" s="8"/>
      <c r="AN2" s="7"/>
      <c r="AO2" s="3"/>
      <c r="AP2" s="3"/>
      <c r="AQ2" s="9"/>
    </row>
    <row r="3" spans="1:45" x14ac:dyDescent="0.3">
      <c r="B3" s="10"/>
      <c r="C3" s="11"/>
      <c r="D3" s="219" t="s">
        <v>85</v>
      </c>
      <c r="E3" s="12"/>
      <c r="F3" s="13" t="s">
        <v>4</v>
      </c>
      <c r="G3" s="14"/>
      <c r="H3" s="12"/>
      <c r="I3" s="13"/>
      <c r="J3" s="13" t="s">
        <v>48</v>
      </c>
      <c r="K3" s="12"/>
      <c r="L3" s="15" t="s">
        <v>5</v>
      </c>
      <c r="M3" s="13"/>
      <c r="N3" s="12"/>
      <c r="O3" s="16" t="s">
        <v>6</v>
      </c>
      <c r="P3" s="234" t="s">
        <v>84</v>
      </c>
      <c r="Q3" s="16"/>
      <c r="R3" s="17"/>
      <c r="S3" s="234" t="s">
        <v>83</v>
      </c>
      <c r="T3" s="16"/>
      <c r="U3" s="17"/>
      <c r="V3" s="16"/>
      <c r="W3" s="16"/>
      <c r="X3" s="17"/>
      <c r="Y3" s="16"/>
      <c r="Z3" s="16"/>
      <c r="AA3" s="17"/>
      <c r="AB3" s="18"/>
      <c r="AC3" s="19"/>
      <c r="AD3" s="16"/>
      <c r="AE3" s="16"/>
      <c r="AF3" s="16"/>
      <c r="AG3" s="17"/>
      <c r="AH3" s="16"/>
      <c r="AI3" s="16"/>
      <c r="AJ3" s="17"/>
      <c r="AK3" s="16"/>
      <c r="AL3" s="16"/>
      <c r="AM3" s="162"/>
      <c r="AN3" s="172"/>
      <c r="AO3" s="173"/>
      <c r="AP3" s="163"/>
      <c r="AQ3" s="20"/>
    </row>
    <row r="4" spans="1:45" ht="27" customHeight="1" x14ac:dyDescent="0.35">
      <c r="B4" s="220" t="s">
        <v>53</v>
      </c>
      <c r="C4" s="221"/>
      <c r="D4" s="231"/>
      <c r="E4" s="232"/>
      <c r="F4" s="21" t="s">
        <v>7</v>
      </c>
      <c r="G4" s="22"/>
      <c r="H4" s="23"/>
      <c r="I4" s="24" t="s">
        <v>8</v>
      </c>
      <c r="J4" s="25"/>
      <c r="K4" s="23"/>
      <c r="L4" s="25" t="s">
        <v>9</v>
      </c>
      <c r="M4" s="21"/>
      <c r="N4" s="23"/>
      <c r="O4" s="26"/>
      <c r="P4" s="235"/>
      <c r="Q4" s="27"/>
      <c r="R4" s="26"/>
      <c r="S4" s="235"/>
      <c r="T4" s="27"/>
      <c r="U4" s="26"/>
      <c r="V4" s="26" t="s">
        <v>81</v>
      </c>
      <c r="W4" s="27"/>
      <c r="X4" s="26"/>
      <c r="Y4" s="26"/>
      <c r="Z4" s="27"/>
      <c r="AA4" s="26"/>
      <c r="AB4" s="28"/>
      <c r="AC4" s="29"/>
      <c r="AD4" s="26"/>
      <c r="AE4" s="26"/>
      <c r="AF4" s="27"/>
      <c r="AG4" s="26"/>
      <c r="AH4" s="26"/>
      <c r="AI4" s="27"/>
      <c r="AJ4" s="26"/>
      <c r="AK4" s="26"/>
      <c r="AL4" s="26"/>
      <c r="AM4" s="164"/>
      <c r="AN4" s="28"/>
      <c r="AO4" s="181"/>
      <c r="AP4" s="165"/>
      <c r="AQ4" s="30"/>
    </row>
    <row r="5" spans="1:45" ht="17.25" customHeight="1" x14ac:dyDescent="0.3">
      <c r="A5" s="31"/>
      <c r="B5" s="32"/>
      <c r="C5" s="233" t="s">
        <v>62</v>
      </c>
      <c r="D5" s="233"/>
      <c r="E5" s="33"/>
      <c r="F5" s="34">
        <v>1</v>
      </c>
      <c r="G5" s="35"/>
      <c r="H5" s="36"/>
      <c r="I5" s="34">
        <v>2</v>
      </c>
      <c r="J5" s="35"/>
      <c r="K5" s="36"/>
      <c r="L5" s="34">
        <v>3</v>
      </c>
      <c r="M5" s="35"/>
      <c r="N5" s="36"/>
      <c r="O5" s="34">
        <v>4</v>
      </c>
      <c r="P5" s="37"/>
      <c r="Q5" s="38"/>
      <c r="R5" s="34">
        <v>5</v>
      </c>
      <c r="S5" s="37"/>
      <c r="T5" s="38"/>
      <c r="U5" s="34">
        <v>6</v>
      </c>
      <c r="V5" s="37"/>
      <c r="W5" s="38"/>
      <c r="X5" s="34">
        <v>7</v>
      </c>
      <c r="Y5" s="37"/>
      <c r="Z5" s="38"/>
      <c r="AA5" s="34">
        <v>8</v>
      </c>
      <c r="AB5" s="39"/>
      <c r="AC5" s="40"/>
      <c r="AD5" s="34"/>
      <c r="AE5" s="37">
        <v>9</v>
      </c>
      <c r="AF5" s="38"/>
      <c r="AG5" s="34">
        <v>8</v>
      </c>
      <c r="AH5" s="37">
        <v>10</v>
      </c>
      <c r="AI5" s="38"/>
      <c r="AJ5" s="34">
        <v>7</v>
      </c>
      <c r="AK5" s="37">
        <v>11</v>
      </c>
      <c r="AL5" s="37"/>
      <c r="AM5" s="166">
        <v>8</v>
      </c>
      <c r="AN5" s="39">
        <v>12</v>
      </c>
      <c r="AO5" s="174"/>
      <c r="AP5" s="175">
        <v>13</v>
      </c>
      <c r="AQ5" s="41"/>
    </row>
    <row r="6" spans="1:45" ht="15" customHeight="1" x14ac:dyDescent="0.3">
      <c r="A6" s="31"/>
      <c r="B6" s="42"/>
      <c r="C6" s="43" t="s">
        <v>10</v>
      </c>
      <c r="D6" s="44"/>
      <c r="E6" s="45"/>
      <c r="F6" s="44"/>
      <c r="G6" s="46"/>
      <c r="H6" s="47"/>
      <c r="I6" s="44"/>
      <c r="J6" s="46"/>
      <c r="K6" s="47"/>
      <c r="L6" s="44"/>
      <c r="M6" s="46"/>
      <c r="N6" s="47"/>
      <c r="O6" s="44"/>
      <c r="P6" s="46"/>
      <c r="Q6" s="47"/>
      <c r="R6" s="44"/>
      <c r="S6" s="46"/>
      <c r="T6" s="47"/>
      <c r="U6" s="44"/>
      <c r="V6" s="46"/>
      <c r="W6" s="47"/>
      <c r="X6" s="44"/>
      <c r="Y6" s="46"/>
      <c r="Z6" s="47"/>
      <c r="AA6" s="44"/>
      <c r="AB6" s="46"/>
      <c r="AC6" s="45"/>
      <c r="AD6" s="44"/>
      <c r="AE6" s="46"/>
      <c r="AF6" s="47"/>
      <c r="AG6" s="44"/>
      <c r="AH6" s="46"/>
      <c r="AI6" s="47"/>
      <c r="AJ6" s="44"/>
      <c r="AK6" s="46"/>
      <c r="AL6" s="46"/>
      <c r="AM6" s="167"/>
      <c r="AN6" s="46"/>
      <c r="AO6" s="182"/>
      <c r="AP6" s="183"/>
      <c r="AQ6" s="48"/>
    </row>
    <row r="7" spans="1:45" ht="19" customHeight="1" x14ac:dyDescent="0.3">
      <c r="A7" s="31"/>
      <c r="B7" s="42">
        <v>1</v>
      </c>
      <c r="C7" s="49">
        <v>4200</v>
      </c>
      <c r="D7" s="50" t="s">
        <v>51</v>
      </c>
      <c r="E7" s="51"/>
      <c r="F7" s="50" t="s">
        <v>11</v>
      </c>
      <c r="G7" s="152"/>
      <c r="H7" s="47"/>
      <c r="I7" s="50" t="s">
        <v>11</v>
      </c>
      <c r="J7" s="52"/>
      <c r="K7" s="47"/>
      <c r="L7" s="50" t="s">
        <v>11</v>
      </c>
      <c r="M7" s="152">
        <f>SUM(P7+S7+V7+Y7+AB7+AE7+AH7+AK7+AN7+AP7)</f>
        <v>0</v>
      </c>
      <c r="N7" s="47"/>
      <c r="O7" s="50" t="s">
        <v>11</v>
      </c>
      <c r="P7" s="52"/>
      <c r="Q7" s="53"/>
      <c r="R7" s="54" t="s">
        <v>11</v>
      </c>
      <c r="S7" s="52"/>
      <c r="T7" s="53"/>
      <c r="U7" s="54" t="s">
        <v>11</v>
      </c>
      <c r="V7" s="52"/>
      <c r="W7" s="53"/>
      <c r="X7" s="54" t="s">
        <v>11</v>
      </c>
      <c r="Y7" s="52"/>
      <c r="Z7" s="53"/>
      <c r="AA7" s="54" t="s">
        <v>11</v>
      </c>
      <c r="AB7" s="52"/>
      <c r="AC7" s="45"/>
      <c r="AD7" s="54" t="s">
        <v>11</v>
      </c>
      <c r="AE7" s="52"/>
      <c r="AF7" s="53"/>
      <c r="AG7" s="54" t="s">
        <v>11</v>
      </c>
      <c r="AH7" s="52"/>
      <c r="AI7" s="53"/>
      <c r="AJ7" s="54" t="s">
        <v>11</v>
      </c>
      <c r="AK7" s="52"/>
      <c r="AL7" s="52"/>
      <c r="AM7" s="168" t="s">
        <v>11</v>
      </c>
      <c r="AN7" s="52"/>
      <c r="AO7" s="184" t="s">
        <v>11</v>
      </c>
      <c r="AP7" s="185"/>
      <c r="AQ7" s="48"/>
    </row>
    <row r="8" spans="1:45" ht="19" customHeight="1" x14ac:dyDescent="0.3">
      <c r="A8" s="31"/>
      <c r="B8" s="42">
        <v>2</v>
      </c>
      <c r="C8" s="49">
        <v>4201</v>
      </c>
      <c r="D8" s="50" t="s">
        <v>12</v>
      </c>
      <c r="E8" s="51"/>
      <c r="F8" s="50"/>
      <c r="G8" s="152">
        <f>J8+M8</f>
        <v>4314055</v>
      </c>
      <c r="H8" s="47"/>
      <c r="I8" s="50"/>
      <c r="J8" s="52">
        <v>1069839</v>
      </c>
      <c r="K8" s="47"/>
      <c r="L8" s="50"/>
      <c r="M8" s="152">
        <f>SUM(P8:V8)</f>
        <v>3244216</v>
      </c>
      <c r="N8" s="47"/>
      <c r="O8" s="50"/>
      <c r="P8" s="52">
        <v>2990716</v>
      </c>
      <c r="Q8" s="53"/>
      <c r="R8" s="54"/>
      <c r="S8" s="226">
        <v>3500</v>
      </c>
      <c r="T8" s="53"/>
      <c r="U8" s="54"/>
      <c r="V8" s="52">
        <v>250000</v>
      </c>
      <c r="W8" s="53"/>
      <c r="X8" s="54"/>
      <c r="Y8" s="52"/>
      <c r="Z8" s="53"/>
      <c r="AA8" s="54"/>
      <c r="AB8" s="52"/>
      <c r="AC8" s="45"/>
      <c r="AD8" s="54"/>
      <c r="AE8" s="52"/>
      <c r="AF8" s="53"/>
      <c r="AG8" s="54"/>
      <c r="AH8" s="52"/>
      <c r="AI8" s="53"/>
      <c r="AJ8" s="54"/>
      <c r="AK8" s="52"/>
      <c r="AL8" s="52"/>
      <c r="AM8" s="168"/>
      <c r="AN8" s="52"/>
      <c r="AO8" s="184"/>
      <c r="AP8" s="185"/>
      <c r="AQ8" s="48"/>
      <c r="AS8" s="144"/>
    </row>
    <row r="9" spans="1:45" ht="22.5" customHeight="1" x14ac:dyDescent="0.3">
      <c r="A9" s="31"/>
      <c r="B9" s="42">
        <v>3</v>
      </c>
      <c r="C9" s="49">
        <v>5000</v>
      </c>
      <c r="D9" s="150" t="s">
        <v>13</v>
      </c>
      <c r="E9" s="149"/>
      <c r="F9" s="50"/>
      <c r="G9" s="152">
        <f>J9+M9</f>
        <v>10913297</v>
      </c>
      <c r="H9" s="47"/>
      <c r="I9" s="50"/>
      <c r="J9" s="52">
        <v>1868880</v>
      </c>
      <c r="K9" s="47"/>
      <c r="L9" s="50"/>
      <c r="M9" s="152">
        <f t="shared" ref="M9:M16" si="0">SUM(P9:V9)</f>
        <v>9044417</v>
      </c>
      <c r="N9" s="47"/>
      <c r="O9" s="50"/>
      <c r="P9" s="52">
        <v>3590702</v>
      </c>
      <c r="Q9" s="53"/>
      <c r="R9" s="54"/>
      <c r="S9" s="52">
        <v>1279199</v>
      </c>
      <c r="T9" s="53"/>
      <c r="U9" s="54"/>
      <c r="V9" s="52">
        <v>4174516</v>
      </c>
      <c r="W9" s="53"/>
      <c r="X9" s="54"/>
      <c r="Y9" s="52"/>
      <c r="Z9" s="53"/>
      <c r="AA9" s="54"/>
      <c r="AB9" s="52"/>
      <c r="AC9" s="45"/>
      <c r="AD9" s="54"/>
      <c r="AE9" s="52"/>
      <c r="AF9" s="53"/>
      <c r="AG9" s="54"/>
      <c r="AH9" s="52"/>
      <c r="AI9" s="53"/>
      <c r="AJ9" s="54"/>
      <c r="AK9" s="52"/>
      <c r="AL9" s="52"/>
      <c r="AM9" s="168"/>
      <c r="AN9" s="52"/>
      <c r="AO9" s="184"/>
      <c r="AP9" s="185"/>
      <c r="AQ9" s="48"/>
    </row>
    <row r="10" spans="1:45" ht="25.5" customHeight="1" x14ac:dyDescent="0.3">
      <c r="A10" s="31"/>
      <c r="B10" s="42">
        <v>4</v>
      </c>
      <c r="C10" s="147">
        <v>4800</v>
      </c>
      <c r="D10" s="151" t="s">
        <v>40</v>
      </c>
      <c r="E10" s="149"/>
      <c r="F10" s="50"/>
      <c r="G10" s="152">
        <f>J10+M10</f>
        <v>846746</v>
      </c>
      <c r="H10" s="47"/>
      <c r="I10" s="50"/>
      <c r="J10" s="52">
        <v>35000</v>
      </c>
      <c r="K10" s="47"/>
      <c r="L10" s="50"/>
      <c r="M10" s="152">
        <f t="shared" si="0"/>
        <v>811746</v>
      </c>
      <c r="N10" s="47"/>
      <c r="O10" s="50"/>
      <c r="P10" s="52">
        <v>240000</v>
      </c>
      <c r="Q10" s="53"/>
      <c r="R10" s="54"/>
      <c r="S10" s="52">
        <v>191746</v>
      </c>
      <c r="T10" s="53"/>
      <c r="U10" s="54"/>
      <c r="V10" s="52">
        <v>380000</v>
      </c>
      <c r="W10" s="53"/>
      <c r="X10" s="54"/>
      <c r="Y10" s="52"/>
      <c r="Z10" s="53"/>
      <c r="AA10" s="54"/>
      <c r="AB10" s="52"/>
      <c r="AC10" s="45"/>
      <c r="AD10" s="54"/>
      <c r="AE10" s="52"/>
      <c r="AF10" s="53"/>
      <c r="AG10" s="54"/>
      <c r="AH10" s="52"/>
      <c r="AI10" s="53"/>
      <c r="AJ10" s="54"/>
      <c r="AK10" s="52"/>
      <c r="AL10" s="52"/>
      <c r="AM10" s="168"/>
      <c r="AN10" s="52"/>
      <c r="AO10" s="184"/>
      <c r="AP10" s="185"/>
      <c r="AQ10" s="48"/>
    </row>
    <row r="11" spans="1:45" ht="19" customHeight="1" x14ac:dyDescent="0.3">
      <c r="A11" s="31"/>
      <c r="B11" s="146">
        <v>5</v>
      </c>
      <c r="C11" s="148">
        <v>6700</v>
      </c>
      <c r="D11" s="50" t="s">
        <v>14</v>
      </c>
      <c r="E11" s="51"/>
      <c r="F11" s="50"/>
      <c r="G11" s="152">
        <f>J11+M11</f>
        <v>15216725</v>
      </c>
      <c r="H11" s="47"/>
      <c r="I11" s="50"/>
      <c r="J11" s="52">
        <v>333696</v>
      </c>
      <c r="K11" s="47"/>
      <c r="L11" s="50"/>
      <c r="M11" s="152">
        <f t="shared" si="0"/>
        <v>14883029</v>
      </c>
      <c r="N11" s="47"/>
      <c r="O11" s="50"/>
      <c r="P11" s="52">
        <v>8665111</v>
      </c>
      <c r="Q11" s="53"/>
      <c r="R11" s="54"/>
      <c r="S11" s="52">
        <v>312918</v>
      </c>
      <c r="T11" s="53"/>
      <c r="U11" s="54"/>
      <c r="V11" s="52">
        <v>5905000</v>
      </c>
      <c r="W11" s="53"/>
      <c r="X11" s="54"/>
      <c r="Y11" s="52"/>
      <c r="Z11" s="53"/>
      <c r="AA11" s="54"/>
      <c r="AB11" s="52"/>
      <c r="AC11" s="45"/>
      <c r="AD11" s="54"/>
      <c r="AE11" s="52"/>
      <c r="AF11" s="53"/>
      <c r="AG11" s="54"/>
      <c r="AH11" s="52"/>
      <c r="AI11" s="53"/>
      <c r="AJ11" s="54"/>
      <c r="AK11" s="52"/>
      <c r="AL11" s="52"/>
      <c r="AM11" s="168"/>
      <c r="AN11" s="52"/>
      <c r="AO11" s="184"/>
      <c r="AP11" s="185"/>
      <c r="AQ11" s="48"/>
    </row>
    <row r="12" spans="1:45" ht="19" customHeight="1" x14ac:dyDescent="0.3">
      <c r="A12" s="31"/>
      <c r="B12" s="146">
        <v>6</v>
      </c>
      <c r="C12" s="49">
        <v>9200</v>
      </c>
      <c r="D12" s="50" t="s">
        <v>54</v>
      </c>
      <c r="E12" s="51"/>
      <c r="F12" s="50"/>
      <c r="G12" s="152">
        <f>J12+M12</f>
        <v>1360000</v>
      </c>
      <c r="H12" s="47"/>
      <c r="I12" s="50"/>
      <c r="J12" s="52">
        <v>0</v>
      </c>
      <c r="K12" s="47"/>
      <c r="L12" s="50"/>
      <c r="M12" s="152">
        <f t="shared" si="0"/>
        <v>1360000</v>
      </c>
      <c r="N12" s="47"/>
      <c r="O12" s="50"/>
      <c r="P12" s="52">
        <v>1360000</v>
      </c>
      <c r="Q12" s="53"/>
      <c r="R12" s="54"/>
      <c r="S12" s="52"/>
      <c r="T12" s="53"/>
      <c r="U12" s="54"/>
      <c r="V12" s="52"/>
      <c r="W12" s="53"/>
      <c r="X12" s="54"/>
      <c r="Y12" s="52"/>
      <c r="Z12" s="53"/>
      <c r="AA12" s="54"/>
      <c r="AB12" s="52"/>
      <c r="AC12" s="45"/>
      <c r="AD12" s="54"/>
      <c r="AE12" s="52"/>
      <c r="AF12" s="53"/>
      <c r="AG12" s="54"/>
      <c r="AH12" s="52"/>
      <c r="AI12" s="53"/>
      <c r="AJ12" s="54"/>
      <c r="AK12" s="52"/>
      <c r="AL12" s="52"/>
      <c r="AM12" s="168"/>
      <c r="AN12" s="52"/>
      <c r="AO12" s="184"/>
      <c r="AP12" s="185"/>
      <c r="AQ12" s="48"/>
    </row>
    <row r="13" spans="1:45" ht="19" customHeight="1" x14ac:dyDescent="0.3">
      <c r="A13" s="31"/>
      <c r="B13" s="42">
        <v>7</v>
      </c>
      <c r="C13" s="55" t="s">
        <v>15</v>
      </c>
      <c r="D13" s="56"/>
      <c r="E13" s="57"/>
      <c r="F13" s="56"/>
      <c r="G13" s="157">
        <f>SUM(G7:G12)</f>
        <v>32650823</v>
      </c>
      <c r="H13" s="59"/>
      <c r="I13" s="56"/>
      <c r="J13" s="157">
        <f>SUM(J7:J12)</f>
        <v>3307415</v>
      </c>
      <c r="K13" s="157"/>
      <c r="L13" s="186"/>
      <c r="M13" s="157">
        <f t="shared" ref="M13:AP13" si="1">SUM(M7:M12)</f>
        <v>29343408</v>
      </c>
      <c r="N13" s="157">
        <f t="shared" si="1"/>
        <v>0</v>
      </c>
      <c r="O13" s="157">
        <f t="shared" si="1"/>
        <v>0</v>
      </c>
      <c r="P13" s="157">
        <f t="shared" si="1"/>
        <v>16846529</v>
      </c>
      <c r="Q13" s="157">
        <f t="shared" si="1"/>
        <v>0</v>
      </c>
      <c r="R13" s="157">
        <f t="shared" si="1"/>
        <v>0</v>
      </c>
      <c r="S13" s="157">
        <f t="shared" si="1"/>
        <v>1787363</v>
      </c>
      <c r="T13" s="157">
        <f t="shared" si="1"/>
        <v>0</v>
      </c>
      <c r="U13" s="157">
        <f t="shared" si="1"/>
        <v>0</v>
      </c>
      <c r="V13" s="157">
        <f t="shared" si="1"/>
        <v>10709516</v>
      </c>
      <c r="W13" s="157">
        <f t="shared" si="1"/>
        <v>0</v>
      </c>
      <c r="X13" s="157">
        <f t="shared" si="1"/>
        <v>0</v>
      </c>
      <c r="Y13" s="157">
        <f t="shared" si="1"/>
        <v>0</v>
      </c>
      <c r="Z13" s="157">
        <f t="shared" si="1"/>
        <v>0</v>
      </c>
      <c r="AA13" s="157">
        <f t="shared" si="1"/>
        <v>0</v>
      </c>
      <c r="AB13" s="157">
        <f t="shared" si="1"/>
        <v>0</v>
      </c>
      <c r="AC13" s="157">
        <f t="shared" si="1"/>
        <v>0</v>
      </c>
      <c r="AD13" s="157">
        <f t="shared" si="1"/>
        <v>0</v>
      </c>
      <c r="AE13" s="157">
        <f t="shared" si="1"/>
        <v>0</v>
      </c>
      <c r="AF13" s="157">
        <f t="shared" si="1"/>
        <v>0</v>
      </c>
      <c r="AG13" s="157">
        <f t="shared" si="1"/>
        <v>0</v>
      </c>
      <c r="AH13" s="157">
        <f t="shared" si="1"/>
        <v>0</v>
      </c>
      <c r="AI13" s="157">
        <f t="shared" si="1"/>
        <v>0</v>
      </c>
      <c r="AJ13" s="157">
        <f t="shared" si="1"/>
        <v>0</v>
      </c>
      <c r="AK13" s="157">
        <f t="shared" si="1"/>
        <v>0</v>
      </c>
      <c r="AL13" s="157">
        <f t="shared" si="1"/>
        <v>0</v>
      </c>
      <c r="AM13" s="157">
        <f t="shared" si="1"/>
        <v>0</v>
      </c>
      <c r="AN13" s="157">
        <f t="shared" si="1"/>
        <v>0</v>
      </c>
      <c r="AO13" s="157">
        <f t="shared" si="1"/>
        <v>0</v>
      </c>
      <c r="AP13" s="157">
        <f t="shared" si="1"/>
        <v>0</v>
      </c>
      <c r="AQ13" s="60"/>
    </row>
    <row r="14" spans="1:45" ht="19" customHeight="1" x14ac:dyDescent="0.3">
      <c r="A14" s="31"/>
      <c r="B14" s="42">
        <v>8</v>
      </c>
      <c r="C14" s="49">
        <v>4702</v>
      </c>
      <c r="D14" s="50" t="s">
        <v>16</v>
      </c>
      <c r="E14" s="51"/>
      <c r="F14" s="50"/>
      <c r="G14" s="152">
        <f>J14+M14</f>
        <v>10817</v>
      </c>
      <c r="H14" s="47"/>
      <c r="I14" s="50"/>
      <c r="J14" s="52">
        <v>0</v>
      </c>
      <c r="K14" s="47"/>
      <c r="L14" s="50"/>
      <c r="M14" s="152">
        <f t="shared" si="0"/>
        <v>10817</v>
      </c>
      <c r="N14" s="47"/>
      <c r="O14" s="50"/>
      <c r="P14" s="52"/>
      <c r="Q14" s="53"/>
      <c r="R14" s="54"/>
      <c r="S14" s="52"/>
      <c r="T14" s="53"/>
      <c r="U14" s="54"/>
      <c r="V14" s="52">
        <v>10817</v>
      </c>
      <c r="W14" s="53"/>
      <c r="X14" s="54"/>
      <c r="Y14" s="52"/>
      <c r="Z14" s="53"/>
      <c r="AA14" s="54"/>
      <c r="AB14" s="52"/>
      <c r="AC14" s="45"/>
      <c r="AD14" s="54"/>
      <c r="AE14" s="52"/>
      <c r="AF14" s="53"/>
      <c r="AG14" s="54"/>
      <c r="AH14" s="52"/>
      <c r="AI14" s="53"/>
      <c r="AJ14" s="54"/>
      <c r="AK14" s="52"/>
      <c r="AL14" s="52"/>
      <c r="AM14" s="168"/>
      <c r="AN14" s="52"/>
      <c r="AO14" s="184"/>
      <c r="AP14" s="185"/>
      <c r="AQ14" s="48"/>
    </row>
    <row r="15" spans="1:45" ht="19" customHeight="1" x14ac:dyDescent="0.3">
      <c r="A15" s="31"/>
      <c r="B15" s="42">
        <v>9</v>
      </c>
      <c r="C15" s="49">
        <v>4703</v>
      </c>
      <c r="D15" s="50" t="s">
        <v>17</v>
      </c>
      <c r="E15" s="51"/>
      <c r="F15" s="50"/>
      <c r="G15" s="152">
        <f>J15+M15</f>
        <v>10915</v>
      </c>
      <c r="H15" s="47"/>
      <c r="I15" s="50"/>
      <c r="J15" s="52">
        <v>0</v>
      </c>
      <c r="K15" s="47"/>
      <c r="L15" s="50"/>
      <c r="M15" s="152">
        <f t="shared" si="0"/>
        <v>10915</v>
      </c>
      <c r="N15" s="47"/>
      <c r="O15" s="50"/>
      <c r="P15" s="52"/>
      <c r="Q15" s="53"/>
      <c r="R15" s="54"/>
      <c r="S15" s="52"/>
      <c r="T15" s="53"/>
      <c r="U15" s="54"/>
      <c r="V15" s="52">
        <v>10915</v>
      </c>
      <c r="W15" s="53"/>
      <c r="X15" s="54"/>
      <c r="Y15" s="52"/>
      <c r="Z15" s="53"/>
      <c r="AA15" s="54"/>
      <c r="AB15" s="52"/>
      <c r="AC15" s="45"/>
      <c r="AD15" s="54"/>
      <c r="AE15" s="52"/>
      <c r="AF15" s="53"/>
      <c r="AG15" s="54"/>
      <c r="AH15" s="52"/>
      <c r="AI15" s="53"/>
      <c r="AJ15" s="54"/>
      <c r="AK15" s="52"/>
      <c r="AL15" s="52"/>
      <c r="AM15" s="168"/>
      <c r="AN15" s="52"/>
      <c r="AO15" s="184"/>
      <c r="AP15" s="185"/>
      <c r="AQ15" s="48"/>
    </row>
    <row r="16" spans="1:45" ht="15" customHeight="1" x14ac:dyDescent="0.3">
      <c r="A16" s="31"/>
      <c r="B16" s="42">
        <v>10</v>
      </c>
      <c r="C16" s="49">
        <v>4704</v>
      </c>
      <c r="D16" s="50" t="s">
        <v>49</v>
      </c>
      <c r="E16" s="51"/>
      <c r="F16" s="50"/>
      <c r="G16" s="152">
        <f>J16+M16</f>
        <v>7287</v>
      </c>
      <c r="H16" s="47"/>
      <c r="I16" s="50"/>
      <c r="J16" s="52"/>
      <c r="K16" s="47"/>
      <c r="L16" s="50"/>
      <c r="M16" s="152">
        <f t="shared" si="0"/>
        <v>7287</v>
      </c>
      <c r="N16" s="47"/>
      <c r="O16" s="50"/>
      <c r="P16" s="52"/>
      <c r="Q16" s="53"/>
      <c r="R16" s="54"/>
      <c r="S16" s="52"/>
      <c r="T16" s="53"/>
      <c r="U16" s="54"/>
      <c r="V16" s="52">
        <v>7287</v>
      </c>
      <c r="W16" s="53"/>
      <c r="X16" s="54"/>
      <c r="Y16" s="52"/>
      <c r="Z16" s="53"/>
      <c r="AA16" s="54"/>
      <c r="AB16" s="52"/>
      <c r="AC16" s="45"/>
      <c r="AD16" s="54"/>
      <c r="AE16" s="52"/>
      <c r="AF16" s="53"/>
      <c r="AG16" s="54"/>
      <c r="AH16" s="52"/>
      <c r="AI16" s="53"/>
      <c r="AJ16" s="54"/>
      <c r="AK16" s="52"/>
      <c r="AL16" s="52"/>
      <c r="AM16" s="168"/>
      <c r="AN16" s="52"/>
      <c r="AO16" s="184"/>
      <c r="AP16" s="185"/>
      <c r="AQ16" s="48"/>
    </row>
    <row r="17" spans="1:45" ht="19" customHeight="1" x14ac:dyDescent="0.3">
      <c r="A17" s="31"/>
      <c r="B17" s="42">
        <v>11</v>
      </c>
      <c r="C17" s="55" t="s">
        <v>18</v>
      </c>
      <c r="D17" s="56"/>
      <c r="E17" s="57"/>
      <c r="F17" s="56"/>
      <c r="G17" s="157">
        <f>SUM(G13:G16)</f>
        <v>32679842</v>
      </c>
      <c r="H17" s="158"/>
      <c r="I17" s="159"/>
      <c r="J17" s="157">
        <f>SUM(J13:J16)</f>
        <v>3307415</v>
      </c>
      <c r="K17" s="59"/>
      <c r="L17" s="56"/>
      <c r="M17" s="157">
        <f>SUM(M13:M16)</f>
        <v>29372427</v>
      </c>
      <c r="N17" s="59"/>
      <c r="O17" s="56"/>
      <c r="P17" s="153">
        <f>SUM(P13:P16)</f>
        <v>16846529</v>
      </c>
      <c r="Q17" s="59"/>
      <c r="R17" s="56"/>
      <c r="S17" s="153">
        <f>SUM(S13:S16)</f>
        <v>1787363</v>
      </c>
      <c r="T17" s="59"/>
      <c r="U17" s="56"/>
      <c r="V17" s="153">
        <f>SUM(V13:V16)</f>
        <v>10738535</v>
      </c>
      <c r="W17" s="154"/>
      <c r="X17" s="155"/>
      <c r="Y17" s="153">
        <f>SUM(Y13:Y16)</f>
        <v>0</v>
      </c>
      <c r="Z17" s="154"/>
      <c r="AA17" s="155"/>
      <c r="AB17" s="153">
        <f>SUM(AB13:AB16)</f>
        <v>0</v>
      </c>
      <c r="AC17" s="156"/>
      <c r="AD17" s="155"/>
      <c r="AE17" s="153">
        <f>SUM(AE13:AE16)</f>
        <v>0</v>
      </c>
      <c r="AF17" s="154"/>
      <c r="AG17" s="155"/>
      <c r="AH17" s="153">
        <f>SUM(AH13:AH16)</f>
        <v>0</v>
      </c>
      <c r="AI17" s="154"/>
      <c r="AJ17" s="155"/>
      <c r="AK17" s="153">
        <f>SUM(AK13:AK16)</f>
        <v>0</v>
      </c>
      <c r="AL17" s="153"/>
      <c r="AM17" s="169"/>
      <c r="AN17" s="153">
        <f>SUM(AN13:AN16)</f>
        <v>0</v>
      </c>
      <c r="AO17" s="187"/>
      <c r="AP17" s="188">
        <f>SUM(AP13:AP16)</f>
        <v>0</v>
      </c>
      <c r="AQ17" s="60"/>
    </row>
    <row r="18" spans="1:45" ht="19" customHeight="1" x14ac:dyDescent="0.3">
      <c r="A18" s="31"/>
      <c r="B18" s="42">
        <v>12</v>
      </c>
      <c r="C18" s="49">
        <v>4701</v>
      </c>
      <c r="D18" s="50" t="s">
        <v>50</v>
      </c>
      <c r="E18" s="51"/>
      <c r="F18" s="50"/>
      <c r="G18" s="152">
        <f>J18+M18</f>
        <v>77161</v>
      </c>
      <c r="H18" s="47"/>
      <c r="I18" s="50"/>
      <c r="J18" s="52">
        <v>0</v>
      </c>
      <c r="K18" s="47"/>
      <c r="L18" s="50"/>
      <c r="M18" s="152">
        <f>SUM(P18+S18+V18+Y18+AB18+AE18+AH18+AK18+AN18+AP18)</f>
        <v>77161</v>
      </c>
      <c r="N18" s="47"/>
      <c r="O18" s="54"/>
      <c r="P18" s="52">
        <v>67292</v>
      </c>
      <c r="Q18" s="53">
        <v>67292</v>
      </c>
      <c r="R18" s="54"/>
      <c r="S18" s="52">
        <v>9869</v>
      </c>
      <c r="T18" s="53"/>
      <c r="U18" s="54"/>
      <c r="V18" s="52"/>
      <c r="W18" s="53"/>
      <c r="X18" s="54"/>
      <c r="Y18" s="52"/>
      <c r="Z18" s="53"/>
      <c r="AA18" s="54"/>
      <c r="AB18" s="52"/>
      <c r="AC18" s="45"/>
      <c r="AD18" s="54"/>
      <c r="AE18" s="52"/>
      <c r="AF18" s="53"/>
      <c r="AG18" s="54"/>
      <c r="AH18" s="52"/>
      <c r="AI18" s="53"/>
      <c r="AJ18" s="54"/>
      <c r="AK18" s="52"/>
      <c r="AL18" s="52"/>
      <c r="AM18" s="168"/>
      <c r="AN18" s="52"/>
      <c r="AO18" s="184"/>
      <c r="AP18" s="185"/>
      <c r="AQ18" s="48"/>
    </row>
    <row r="19" spans="1:45" ht="19" customHeight="1" x14ac:dyDescent="0.3">
      <c r="A19" s="31"/>
      <c r="B19" s="42">
        <v>13</v>
      </c>
      <c r="C19" s="61"/>
      <c r="D19" s="62" t="s">
        <v>19</v>
      </c>
      <c r="E19" s="63"/>
      <c r="F19" s="64" t="s">
        <v>11</v>
      </c>
      <c r="G19" s="157">
        <f>SUM(G17:G18)</f>
        <v>32757003</v>
      </c>
      <c r="H19" s="59"/>
      <c r="I19" s="64" t="s">
        <v>11</v>
      </c>
      <c r="J19" s="157">
        <f>SUM(J17:J18)</f>
        <v>3307415</v>
      </c>
      <c r="K19" s="59"/>
      <c r="L19" s="64" t="s">
        <v>11</v>
      </c>
      <c r="M19" s="157">
        <f>SUM(M17:M18)</f>
        <v>29449588</v>
      </c>
      <c r="N19" s="59"/>
      <c r="O19" s="64" t="s">
        <v>11</v>
      </c>
      <c r="P19" s="157">
        <f>SUM(P17:P18)</f>
        <v>16913821</v>
      </c>
      <c r="Q19" s="158"/>
      <c r="R19" s="160" t="s">
        <v>11</v>
      </c>
      <c r="S19" s="157">
        <f>SUM(S17:S18)</f>
        <v>1797232</v>
      </c>
      <c r="T19" s="158"/>
      <c r="U19" s="160" t="s">
        <v>11</v>
      </c>
      <c r="V19" s="157">
        <f>SUM(V17:V18)</f>
        <v>10738535</v>
      </c>
      <c r="W19" s="158"/>
      <c r="X19" s="160" t="s">
        <v>11</v>
      </c>
      <c r="Y19" s="157">
        <f>SUM(Y17:Y18)</f>
        <v>0</v>
      </c>
      <c r="Z19" s="158"/>
      <c r="AA19" s="160" t="s">
        <v>11</v>
      </c>
      <c r="AB19" s="157">
        <f>SUM(AB17:AB18)</f>
        <v>0</v>
      </c>
      <c r="AC19" s="161"/>
      <c r="AD19" s="160" t="s">
        <v>11</v>
      </c>
      <c r="AE19" s="157">
        <f>SUM(AE17:AE18)</f>
        <v>0</v>
      </c>
      <c r="AF19" s="158"/>
      <c r="AG19" s="160" t="s">
        <v>11</v>
      </c>
      <c r="AH19" s="157">
        <f>SUM(AH17:AH18)</f>
        <v>0</v>
      </c>
      <c r="AI19" s="158"/>
      <c r="AJ19" s="160" t="s">
        <v>11</v>
      </c>
      <c r="AK19" s="157">
        <f>SUM(AK17:AK18)</f>
        <v>0</v>
      </c>
      <c r="AL19" s="157"/>
      <c r="AM19" s="170" t="s">
        <v>11</v>
      </c>
      <c r="AN19" s="157">
        <f>SUM(AN17:AN18)</f>
        <v>0</v>
      </c>
      <c r="AO19" s="176" t="s">
        <v>11</v>
      </c>
      <c r="AP19" s="177">
        <f>SUM(AP17:AP18)</f>
        <v>0</v>
      </c>
      <c r="AQ19" s="60"/>
    </row>
    <row r="20" spans="1:45" ht="4.5" customHeight="1" x14ac:dyDescent="0.3">
      <c r="A20" s="31"/>
      <c r="B20" s="65"/>
      <c r="C20" s="66"/>
      <c r="D20" s="66"/>
      <c r="E20" s="67"/>
      <c r="F20" s="66"/>
      <c r="G20" s="68"/>
      <c r="H20" s="68"/>
      <c r="I20" s="66"/>
      <c r="J20" s="68"/>
      <c r="K20" s="68"/>
      <c r="L20" s="66"/>
      <c r="M20" s="68"/>
      <c r="N20" s="68"/>
      <c r="O20" s="66"/>
      <c r="P20" s="68"/>
      <c r="Q20" s="68"/>
      <c r="R20" s="66"/>
      <c r="S20" s="68"/>
      <c r="T20" s="68"/>
      <c r="U20" s="66"/>
      <c r="V20" s="68"/>
      <c r="W20" s="68"/>
      <c r="X20" s="66"/>
      <c r="Y20" s="68"/>
      <c r="Z20" s="68"/>
      <c r="AA20" s="66"/>
      <c r="AB20" s="68"/>
      <c r="AC20" s="69"/>
      <c r="AD20" s="66"/>
      <c r="AE20" s="68"/>
      <c r="AF20" s="68"/>
      <c r="AG20" s="66"/>
      <c r="AH20" s="68"/>
      <c r="AI20" s="68"/>
      <c r="AJ20" s="66"/>
      <c r="AK20" s="68"/>
      <c r="AL20" s="68"/>
      <c r="AM20" s="171"/>
      <c r="AN20" s="68"/>
      <c r="AO20" s="178"/>
      <c r="AP20" s="179"/>
      <c r="AQ20" s="69"/>
    </row>
    <row r="21" spans="1:45" ht="15" customHeight="1" x14ac:dyDescent="0.3">
      <c r="A21" s="31"/>
      <c r="B21" s="42"/>
      <c r="C21" s="70" t="s">
        <v>20</v>
      </c>
      <c r="D21" s="44"/>
      <c r="E21" s="45"/>
      <c r="F21" s="44"/>
      <c r="G21" s="46"/>
      <c r="H21" s="47"/>
      <c r="I21" s="44"/>
      <c r="J21" s="46"/>
      <c r="K21" s="47"/>
      <c r="L21" s="44"/>
      <c r="M21" s="46"/>
      <c r="N21" s="47"/>
      <c r="O21" s="44"/>
      <c r="P21" s="46"/>
      <c r="Q21" s="47"/>
      <c r="R21" s="44"/>
      <c r="S21" s="46"/>
      <c r="T21" s="47"/>
      <c r="U21" s="44"/>
      <c r="V21" s="46"/>
      <c r="W21" s="47"/>
      <c r="X21" s="44"/>
      <c r="Y21" s="46"/>
      <c r="Z21" s="47"/>
      <c r="AA21" s="44"/>
      <c r="AB21" s="46"/>
      <c r="AC21" s="71"/>
      <c r="AD21" s="44"/>
      <c r="AE21" s="46"/>
      <c r="AF21" s="47"/>
      <c r="AG21" s="44"/>
      <c r="AH21" s="46"/>
      <c r="AI21" s="47"/>
      <c r="AJ21" s="44"/>
      <c r="AK21" s="46"/>
      <c r="AL21" s="46"/>
      <c r="AM21" s="167"/>
      <c r="AN21" s="46"/>
      <c r="AO21" s="182"/>
      <c r="AP21" s="183"/>
      <c r="AQ21" s="48"/>
    </row>
    <row r="22" spans="1:45" ht="19" customHeight="1" x14ac:dyDescent="0.3">
      <c r="A22" s="31"/>
      <c r="B22" s="42">
        <v>14</v>
      </c>
      <c r="C22" s="49">
        <v>7000</v>
      </c>
      <c r="D22" s="50" t="s">
        <v>41</v>
      </c>
      <c r="E22" s="51"/>
      <c r="F22" s="50" t="s">
        <v>11</v>
      </c>
      <c r="G22" s="46">
        <f t="shared" ref="G22:G32" si="2">J22+M22</f>
        <v>11613620</v>
      </c>
      <c r="H22" s="47"/>
      <c r="I22" s="50" t="s">
        <v>11</v>
      </c>
      <c r="J22" s="52">
        <v>2056900</v>
      </c>
      <c r="K22" s="47"/>
      <c r="L22" s="50" t="s">
        <v>11</v>
      </c>
      <c r="M22" s="152">
        <f t="shared" ref="M22:M32" si="3">SUM(P22:V22)</f>
        <v>9556720</v>
      </c>
      <c r="N22" s="47"/>
      <c r="O22" s="50" t="s">
        <v>11</v>
      </c>
      <c r="P22" s="52">
        <v>4514813</v>
      </c>
      <c r="Q22" s="53"/>
      <c r="R22" s="54" t="s">
        <v>11</v>
      </c>
      <c r="S22" s="52">
        <v>1016860</v>
      </c>
      <c r="T22" s="53"/>
      <c r="U22" s="54" t="s">
        <v>11</v>
      </c>
      <c r="V22" s="52">
        <v>4025047</v>
      </c>
      <c r="W22" s="53"/>
      <c r="X22" s="54" t="s">
        <v>11</v>
      </c>
      <c r="Y22" s="52"/>
      <c r="Z22" s="53"/>
      <c r="AA22" s="54" t="s">
        <v>11</v>
      </c>
      <c r="AB22" s="52"/>
      <c r="AC22" s="45"/>
      <c r="AD22" s="54" t="s">
        <v>11</v>
      </c>
      <c r="AE22" s="52"/>
      <c r="AF22" s="53"/>
      <c r="AG22" s="54" t="s">
        <v>11</v>
      </c>
      <c r="AH22" s="52"/>
      <c r="AI22" s="53"/>
      <c r="AJ22" s="54" t="s">
        <v>11</v>
      </c>
      <c r="AK22" s="52"/>
      <c r="AL22" s="52"/>
      <c r="AM22" s="168" t="s">
        <v>11</v>
      </c>
      <c r="AN22" s="52"/>
      <c r="AO22" s="184" t="s">
        <v>11</v>
      </c>
      <c r="AP22" s="185"/>
      <c r="AQ22" s="48"/>
      <c r="AS22" s="144"/>
    </row>
    <row r="23" spans="1:45" ht="19" customHeight="1" x14ac:dyDescent="0.3">
      <c r="A23" s="31"/>
      <c r="B23" s="42">
        <v>15</v>
      </c>
      <c r="C23" s="49">
        <v>7100</v>
      </c>
      <c r="D23" s="50" t="s">
        <v>42</v>
      </c>
      <c r="E23" s="51"/>
      <c r="F23" s="50"/>
      <c r="G23" s="46">
        <f t="shared" si="2"/>
        <v>2194600</v>
      </c>
      <c r="H23" s="47"/>
      <c r="I23" s="50"/>
      <c r="J23" s="52">
        <v>390811</v>
      </c>
      <c r="K23" s="47"/>
      <c r="L23" s="50"/>
      <c r="M23" s="152">
        <f t="shared" si="3"/>
        <v>1803789</v>
      </c>
      <c r="N23" s="47"/>
      <c r="O23" s="50"/>
      <c r="P23" s="52">
        <v>857814</v>
      </c>
      <c r="Q23" s="53"/>
      <c r="R23" s="54"/>
      <c r="S23" s="52">
        <v>213541</v>
      </c>
      <c r="T23" s="53"/>
      <c r="U23" s="54"/>
      <c r="V23" s="52">
        <v>732434</v>
      </c>
      <c r="W23" s="53"/>
      <c r="X23" s="54"/>
      <c r="Y23" s="52"/>
      <c r="Z23" s="53"/>
      <c r="AA23" s="54"/>
      <c r="AB23" s="52"/>
      <c r="AC23" s="45"/>
      <c r="AD23" s="54"/>
      <c r="AE23" s="52"/>
      <c r="AF23" s="53"/>
      <c r="AG23" s="54"/>
      <c r="AH23" s="52"/>
      <c r="AI23" s="53"/>
      <c r="AJ23" s="54"/>
      <c r="AK23" s="52"/>
      <c r="AL23" s="52"/>
      <c r="AM23" s="168"/>
      <c r="AN23" s="52"/>
      <c r="AO23" s="184"/>
      <c r="AP23" s="185"/>
      <c r="AQ23" s="48"/>
      <c r="AS23" s="144"/>
    </row>
    <row r="24" spans="1:45" ht="19" customHeight="1" x14ac:dyDescent="0.3">
      <c r="A24" s="31"/>
      <c r="B24" s="42">
        <v>16</v>
      </c>
      <c r="C24" s="49">
        <v>7200</v>
      </c>
      <c r="D24" s="50" t="s">
        <v>43</v>
      </c>
      <c r="E24" s="51"/>
      <c r="F24" s="50"/>
      <c r="G24" s="46">
        <f t="shared" si="2"/>
        <v>888404</v>
      </c>
      <c r="H24" s="47"/>
      <c r="I24" s="50"/>
      <c r="J24" s="52">
        <v>157353</v>
      </c>
      <c r="K24" s="47"/>
      <c r="L24" s="50"/>
      <c r="M24" s="152">
        <f t="shared" si="3"/>
        <v>731051</v>
      </c>
      <c r="N24" s="47"/>
      <c r="O24" s="50"/>
      <c r="P24" s="52">
        <v>345383</v>
      </c>
      <c r="Q24" s="53"/>
      <c r="R24" s="54"/>
      <c r="S24" s="52">
        <v>77752</v>
      </c>
      <c r="T24" s="53"/>
      <c r="U24" s="54"/>
      <c r="V24" s="52">
        <v>307916</v>
      </c>
      <c r="W24" s="53"/>
      <c r="X24" s="54"/>
      <c r="Y24" s="52"/>
      <c r="Z24" s="53"/>
      <c r="AA24" s="54"/>
      <c r="AB24" s="52"/>
      <c r="AC24" s="45"/>
      <c r="AD24" s="54"/>
      <c r="AE24" s="52"/>
      <c r="AF24" s="53"/>
      <c r="AG24" s="54"/>
      <c r="AH24" s="52"/>
      <c r="AI24" s="53"/>
      <c r="AJ24" s="54"/>
      <c r="AK24" s="52"/>
      <c r="AL24" s="52"/>
      <c r="AM24" s="168"/>
      <c r="AN24" s="52"/>
      <c r="AO24" s="184"/>
      <c r="AP24" s="185"/>
      <c r="AQ24" s="48"/>
      <c r="AS24" s="144"/>
    </row>
    <row r="25" spans="1:45" ht="19" customHeight="1" x14ac:dyDescent="0.3">
      <c r="A25" s="31"/>
      <c r="B25" s="42">
        <v>17</v>
      </c>
      <c r="C25" s="49">
        <v>8400</v>
      </c>
      <c r="D25" s="50" t="s">
        <v>21</v>
      </c>
      <c r="E25" s="51"/>
      <c r="F25" s="50"/>
      <c r="G25" s="46">
        <f t="shared" si="2"/>
        <v>1897160</v>
      </c>
      <c r="H25" s="47"/>
      <c r="I25" s="50"/>
      <c r="J25" s="52">
        <v>175770</v>
      </c>
      <c r="K25" s="47"/>
      <c r="L25" s="50"/>
      <c r="M25" s="152">
        <f t="shared" si="3"/>
        <v>1721390</v>
      </c>
      <c r="N25" s="47"/>
      <c r="O25" s="50"/>
      <c r="P25" s="52">
        <v>743600</v>
      </c>
      <c r="Q25" s="53"/>
      <c r="R25" s="54"/>
      <c r="S25" s="52">
        <v>226400</v>
      </c>
      <c r="T25" s="53"/>
      <c r="U25" s="54"/>
      <c r="V25" s="52">
        <v>751390</v>
      </c>
      <c r="W25" s="53"/>
      <c r="X25" s="54"/>
      <c r="Y25" s="52"/>
      <c r="Z25" s="53"/>
      <c r="AA25" s="54"/>
      <c r="AB25" s="52"/>
      <c r="AC25" s="45"/>
      <c r="AD25" s="54"/>
      <c r="AE25" s="52"/>
      <c r="AF25" s="53"/>
      <c r="AG25" s="54"/>
      <c r="AH25" s="52"/>
      <c r="AI25" s="53"/>
      <c r="AJ25" s="54"/>
      <c r="AK25" s="52"/>
      <c r="AL25" s="52"/>
      <c r="AM25" s="168"/>
      <c r="AN25" s="52"/>
      <c r="AO25" s="184"/>
      <c r="AP25" s="185"/>
      <c r="AQ25" s="48"/>
      <c r="AS25" s="144"/>
    </row>
    <row r="26" spans="1:45" ht="19" customHeight="1" x14ac:dyDescent="0.3">
      <c r="A26" s="31"/>
      <c r="B26" s="42">
        <v>18</v>
      </c>
      <c r="C26" s="49">
        <v>8700</v>
      </c>
      <c r="D26" s="50" t="s">
        <v>22</v>
      </c>
      <c r="E26" s="51"/>
      <c r="F26" s="50"/>
      <c r="G26" s="46">
        <f t="shared" si="2"/>
        <v>188444</v>
      </c>
      <c r="H26" s="47"/>
      <c r="I26" s="50"/>
      <c r="J26" s="52">
        <v>4900</v>
      </c>
      <c r="K26" s="47"/>
      <c r="L26" s="50"/>
      <c r="M26" s="152">
        <f t="shared" si="3"/>
        <v>183544</v>
      </c>
      <c r="N26" s="47"/>
      <c r="O26" s="50"/>
      <c r="P26" s="52">
        <v>825</v>
      </c>
      <c r="Q26" s="53"/>
      <c r="R26" s="54"/>
      <c r="S26" s="52">
        <v>25000</v>
      </c>
      <c r="T26" s="53"/>
      <c r="U26" s="54"/>
      <c r="V26" s="52">
        <v>157719</v>
      </c>
      <c r="W26" s="53"/>
      <c r="X26" s="54"/>
      <c r="Y26" s="52"/>
      <c r="Z26" s="53"/>
      <c r="AA26" s="54"/>
      <c r="AB26" s="52"/>
      <c r="AC26" s="45"/>
      <c r="AD26" s="54"/>
      <c r="AE26" s="52"/>
      <c r="AF26" s="53"/>
      <c r="AG26" s="54"/>
      <c r="AH26" s="52"/>
      <c r="AI26" s="53"/>
      <c r="AJ26" s="54"/>
      <c r="AK26" s="52"/>
      <c r="AL26" s="52"/>
      <c r="AM26" s="168"/>
      <c r="AN26" s="52"/>
      <c r="AO26" s="184"/>
      <c r="AP26" s="185"/>
      <c r="AQ26" s="48"/>
      <c r="AS26" s="144"/>
    </row>
    <row r="27" spans="1:45" ht="19" customHeight="1" x14ac:dyDescent="0.3">
      <c r="A27" s="31"/>
      <c r="B27" s="42">
        <v>19</v>
      </c>
      <c r="C27" s="49">
        <v>8100</v>
      </c>
      <c r="D27" s="50" t="s">
        <v>44</v>
      </c>
      <c r="E27" s="51"/>
      <c r="F27" s="50"/>
      <c r="G27" s="46">
        <f>J27+M27</f>
        <v>875977</v>
      </c>
      <c r="H27" s="47"/>
      <c r="I27" s="50"/>
      <c r="J27" s="52">
        <v>44750</v>
      </c>
      <c r="K27" s="47"/>
      <c r="L27" s="50"/>
      <c r="M27" s="152">
        <f t="shared" si="3"/>
        <v>831227</v>
      </c>
      <c r="N27" s="47"/>
      <c r="O27" s="50"/>
      <c r="P27" s="52">
        <v>540700</v>
      </c>
      <c r="Q27" s="53"/>
      <c r="R27" s="54"/>
      <c r="S27" s="52">
        <v>99800</v>
      </c>
      <c r="T27" s="53"/>
      <c r="U27" s="54"/>
      <c r="V27" s="52">
        <v>190727</v>
      </c>
      <c r="W27" s="53"/>
      <c r="X27" s="54"/>
      <c r="Y27" s="52"/>
      <c r="Z27" s="53"/>
      <c r="AA27" s="54"/>
      <c r="AB27" s="52"/>
      <c r="AC27" s="45"/>
      <c r="AD27" s="54"/>
      <c r="AE27" s="52"/>
      <c r="AF27" s="53"/>
      <c r="AG27" s="54"/>
      <c r="AH27" s="52"/>
      <c r="AI27" s="53"/>
      <c r="AJ27" s="54"/>
      <c r="AK27" s="52"/>
      <c r="AL27" s="52"/>
      <c r="AM27" s="168"/>
      <c r="AN27" s="52"/>
      <c r="AO27" s="184"/>
      <c r="AP27" s="185"/>
      <c r="AQ27" s="48"/>
      <c r="AS27" s="144"/>
    </row>
    <row r="28" spans="1:45" ht="19" customHeight="1" x14ac:dyDescent="0.3">
      <c r="A28" s="31"/>
      <c r="B28" s="42">
        <v>20</v>
      </c>
      <c r="C28" s="49">
        <v>8600</v>
      </c>
      <c r="D28" s="50" t="s">
        <v>45</v>
      </c>
      <c r="E28" s="51"/>
      <c r="F28" s="50"/>
      <c r="G28" s="46">
        <f t="shared" si="2"/>
        <v>0</v>
      </c>
      <c r="H28" s="47"/>
      <c r="I28" s="50"/>
      <c r="J28" s="52">
        <v>0</v>
      </c>
      <c r="K28" s="47"/>
      <c r="L28" s="50"/>
      <c r="M28" s="152">
        <f t="shared" si="3"/>
        <v>0</v>
      </c>
      <c r="N28" s="47"/>
      <c r="O28" s="50"/>
      <c r="P28" s="52"/>
      <c r="Q28" s="53"/>
      <c r="R28" s="54"/>
      <c r="S28" s="52"/>
      <c r="T28" s="53"/>
      <c r="U28" s="54"/>
      <c r="V28" s="52"/>
      <c r="W28" s="53"/>
      <c r="X28" s="54"/>
      <c r="Y28" s="52"/>
      <c r="Z28" s="53"/>
      <c r="AA28" s="54"/>
      <c r="AB28" s="52"/>
      <c r="AC28" s="45"/>
      <c r="AD28" s="54"/>
      <c r="AE28" s="52"/>
      <c r="AF28" s="53"/>
      <c r="AG28" s="54"/>
      <c r="AH28" s="52"/>
      <c r="AI28" s="53"/>
      <c r="AJ28" s="54"/>
      <c r="AK28" s="52"/>
      <c r="AL28" s="52"/>
      <c r="AM28" s="168"/>
      <c r="AN28" s="52"/>
      <c r="AO28" s="184"/>
      <c r="AP28" s="185"/>
      <c r="AQ28" s="48"/>
      <c r="AS28" s="144"/>
    </row>
    <row r="29" spans="1:45" ht="19" customHeight="1" x14ac:dyDescent="0.3">
      <c r="A29" s="31"/>
      <c r="B29" s="42">
        <v>21</v>
      </c>
      <c r="C29" s="148">
        <v>8900</v>
      </c>
      <c r="D29" s="215" t="s">
        <v>46</v>
      </c>
      <c r="E29" s="149"/>
      <c r="F29" s="147"/>
      <c r="G29" s="214">
        <f t="shared" si="2"/>
        <v>10280765</v>
      </c>
      <c r="H29" s="183"/>
      <c r="I29" s="50"/>
      <c r="J29" s="52">
        <v>0</v>
      </c>
      <c r="K29" s="47"/>
      <c r="L29" s="50"/>
      <c r="M29" s="152">
        <f t="shared" si="3"/>
        <v>10280765</v>
      </c>
      <c r="N29" s="47"/>
      <c r="O29" s="50"/>
      <c r="P29" s="52">
        <v>8300000</v>
      </c>
      <c r="Q29" s="53"/>
      <c r="R29" s="54"/>
      <c r="S29" s="52">
        <v>0</v>
      </c>
      <c r="T29" s="53"/>
      <c r="U29" s="54"/>
      <c r="V29" s="52">
        <v>1980765</v>
      </c>
      <c r="W29" s="53"/>
      <c r="X29" s="54"/>
      <c r="Y29" s="52"/>
      <c r="Z29" s="53"/>
      <c r="AA29" s="54"/>
      <c r="AB29" s="52"/>
      <c r="AC29" s="45"/>
      <c r="AD29" s="54"/>
      <c r="AE29" s="52"/>
      <c r="AF29" s="53"/>
      <c r="AG29" s="54"/>
      <c r="AH29" s="52"/>
      <c r="AI29" s="53"/>
      <c r="AJ29" s="54"/>
      <c r="AK29" s="52"/>
      <c r="AL29" s="52"/>
      <c r="AM29" s="168"/>
      <c r="AN29" s="52"/>
      <c r="AO29" s="184"/>
      <c r="AP29" s="185"/>
      <c r="AQ29" s="48"/>
      <c r="AS29" s="144"/>
    </row>
    <row r="30" spans="1:45" ht="19" customHeight="1" x14ac:dyDescent="0.3">
      <c r="A30" s="31"/>
      <c r="B30" s="212">
        <v>22</v>
      </c>
      <c r="C30" s="216">
        <v>9400</v>
      </c>
      <c r="D30" s="217" t="s">
        <v>52</v>
      </c>
      <c r="E30" s="218"/>
      <c r="F30" s="147"/>
      <c r="G30" s="214">
        <f t="shared" si="2"/>
        <v>3458033</v>
      </c>
      <c r="H30" s="183"/>
      <c r="I30" s="147"/>
      <c r="J30" s="207">
        <v>476931</v>
      </c>
      <c r="K30" s="47"/>
      <c r="L30" s="50"/>
      <c r="M30" s="152">
        <f t="shared" si="3"/>
        <v>2981102</v>
      </c>
      <c r="N30" s="47"/>
      <c r="O30" s="50"/>
      <c r="P30" s="52">
        <v>250686</v>
      </c>
      <c r="Q30" s="53"/>
      <c r="R30" s="54"/>
      <c r="S30" s="52">
        <v>137879</v>
      </c>
      <c r="T30" s="53"/>
      <c r="U30" s="54"/>
      <c r="V30" s="52">
        <v>2592537</v>
      </c>
      <c r="W30" s="53"/>
      <c r="X30" s="54"/>
      <c r="Y30" s="52"/>
      <c r="Z30" s="53"/>
      <c r="AA30" s="54"/>
      <c r="AB30" s="52"/>
      <c r="AC30" s="45"/>
      <c r="AD30" s="54"/>
      <c r="AE30" s="52"/>
      <c r="AF30" s="53"/>
      <c r="AG30" s="54"/>
      <c r="AH30" s="52"/>
      <c r="AI30" s="53"/>
      <c r="AJ30" s="54"/>
      <c r="AK30" s="52"/>
      <c r="AL30" s="52"/>
      <c r="AM30" s="168"/>
      <c r="AN30" s="52"/>
      <c r="AO30" s="184"/>
      <c r="AP30" s="185"/>
      <c r="AQ30" s="48"/>
      <c r="AS30" s="144"/>
    </row>
    <row r="31" spans="1:45" ht="19" customHeight="1" x14ac:dyDescent="0.3">
      <c r="A31" s="31"/>
      <c r="B31" s="42">
        <v>23</v>
      </c>
      <c r="C31" s="216">
        <v>9401</v>
      </c>
      <c r="D31" s="217" t="s">
        <v>55</v>
      </c>
      <c r="E31" s="218"/>
      <c r="F31" s="147"/>
      <c r="G31" s="214">
        <f t="shared" si="2"/>
        <v>1360000</v>
      </c>
      <c r="H31" s="183"/>
      <c r="I31" s="213"/>
      <c r="J31" s="211">
        <v>0</v>
      </c>
      <c r="K31" s="47"/>
      <c r="L31" s="50"/>
      <c r="M31" s="152">
        <f t="shared" si="3"/>
        <v>1360000</v>
      </c>
      <c r="N31" s="47"/>
      <c r="O31" s="50"/>
      <c r="P31" s="52">
        <v>1360000</v>
      </c>
      <c r="Q31" s="53"/>
      <c r="R31" s="54"/>
      <c r="S31" s="52"/>
      <c r="T31" s="53"/>
      <c r="U31" s="54"/>
      <c r="V31" s="52"/>
      <c r="W31" s="53"/>
      <c r="X31" s="54"/>
      <c r="Y31" s="52"/>
      <c r="Z31" s="53"/>
      <c r="AA31" s="54"/>
      <c r="AB31" s="52"/>
      <c r="AC31" s="45"/>
      <c r="AD31" s="54"/>
      <c r="AE31" s="52"/>
      <c r="AF31" s="53"/>
      <c r="AG31" s="54"/>
      <c r="AH31" s="52"/>
      <c r="AI31" s="53"/>
      <c r="AJ31" s="54"/>
      <c r="AK31" s="52"/>
      <c r="AL31" s="52"/>
      <c r="AM31" s="168"/>
      <c r="AN31" s="52"/>
      <c r="AO31" s="184"/>
      <c r="AP31" s="185"/>
      <c r="AQ31" s="48"/>
      <c r="AS31" s="144"/>
    </row>
    <row r="32" spans="1:45" ht="19" customHeight="1" x14ac:dyDescent="0.3">
      <c r="A32" s="31"/>
      <c r="B32" s="42">
        <v>24</v>
      </c>
      <c r="C32" s="49">
        <v>9402</v>
      </c>
      <c r="D32" s="50" t="s">
        <v>51</v>
      </c>
      <c r="E32" s="51"/>
      <c r="F32" s="213"/>
      <c r="G32" s="46">
        <f t="shared" si="2"/>
        <v>0</v>
      </c>
      <c r="H32" s="47"/>
      <c r="I32" s="50"/>
      <c r="J32" s="52">
        <v>0</v>
      </c>
      <c r="K32" s="47"/>
      <c r="L32" s="50"/>
      <c r="M32" s="152">
        <f t="shared" si="3"/>
        <v>0</v>
      </c>
      <c r="N32" s="47"/>
      <c r="O32" s="50"/>
      <c r="P32" s="52"/>
      <c r="Q32" s="53"/>
      <c r="R32" s="54"/>
      <c r="S32" s="52"/>
      <c r="T32" s="53"/>
      <c r="U32" s="54"/>
      <c r="V32" s="52"/>
      <c r="W32" s="53"/>
      <c r="X32" s="54"/>
      <c r="Y32" s="52"/>
      <c r="Z32" s="53"/>
      <c r="AA32" s="54"/>
      <c r="AB32" s="52"/>
      <c r="AC32" s="45"/>
      <c r="AD32" s="54"/>
      <c r="AE32" s="52"/>
      <c r="AF32" s="53"/>
      <c r="AG32" s="54"/>
      <c r="AH32" s="52"/>
      <c r="AI32" s="53"/>
      <c r="AJ32" s="208"/>
      <c r="AK32" s="207"/>
      <c r="AL32" s="185"/>
      <c r="AM32" s="208"/>
      <c r="AN32" s="207"/>
      <c r="AO32" s="184"/>
      <c r="AP32" s="185"/>
      <c r="AQ32" s="48"/>
    </row>
    <row r="33" spans="1:45" ht="19" customHeight="1" x14ac:dyDescent="0.3">
      <c r="A33" s="31"/>
      <c r="B33" s="42">
        <v>25</v>
      </c>
      <c r="C33" s="61"/>
      <c r="D33" s="62" t="s">
        <v>23</v>
      </c>
      <c r="E33" s="63"/>
      <c r="F33" s="64" t="s">
        <v>11</v>
      </c>
      <c r="G33" s="58">
        <f>SUM(G22:G32)</f>
        <v>32757003</v>
      </c>
      <c r="H33" s="59"/>
      <c r="I33" s="64" t="s">
        <v>11</v>
      </c>
      <c r="J33" s="58">
        <f>SUM(J22:J32)</f>
        <v>3307415</v>
      </c>
      <c r="K33" s="59"/>
      <c r="L33" s="64" t="s">
        <v>11</v>
      </c>
      <c r="M33" s="58">
        <f>SUM(M22:M32)</f>
        <v>29449588</v>
      </c>
      <c r="N33" s="59"/>
      <c r="O33" s="64" t="s">
        <v>11</v>
      </c>
      <c r="P33" s="58">
        <f>SUM(P22:P32)</f>
        <v>16913821</v>
      </c>
      <c r="Q33" s="59"/>
      <c r="R33" s="64" t="s">
        <v>11</v>
      </c>
      <c r="S33" s="58">
        <f>SUM(S22:S32)</f>
        <v>1797232</v>
      </c>
      <c r="T33" s="59"/>
      <c r="U33" s="64" t="s">
        <v>11</v>
      </c>
      <c r="V33" s="58">
        <f>SUM(V22:V32)</f>
        <v>10738535</v>
      </c>
      <c r="W33" s="59"/>
      <c r="X33" s="64" t="s">
        <v>11</v>
      </c>
      <c r="Y33" s="58">
        <f>SUM(Y22:Y32)</f>
        <v>0</v>
      </c>
      <c r="Z33" s="59"/>
      <c r="AA33" s="64" t="s">
        <v>11</v>
      </c>
      <c r="AB33" s="58">
        <f>SUM(AB22:AB32)</f>
        <v>0</v>
      </c>
      <c r="AC33" s="33"/>
      <c r="AD33" s="64" t="s">
        <v>11</v>
      </c>
      <c r="AE33" s="58">
        <f>SUM(AE22:AE32)</f>
        <v>0</v>
      </c>
      <c r="AF33" s="59"/>
      <c r="AG33" s="64" t="s">
        <v>11</v>
      </c>
      <c r="AH33" s="58">
        <f>SUM(AH22:AH32)</f>
        <v>0</v>
      </c>
      <c r="AI33" s="59"/>
      <c r="AJ33" s="209" t="s">
        <v>11</v>
      </c>
      <c r="AK33" s="58">
        <f>SUM(AK22:AK32)</f>
        <v>0</v>
      </c>
      <c r="AL33" s="59"/>
      <c r="AM33" s="209" t="s">
        <v>11</v>
      </c>
      <c r="AN33" s="58">
        <f>SUM(AN22:AN32)</f>
        <v>0</v>
      </c>
      <c r="AO33" s="210" t="s">
        <v>11</v>
      </c>
      <c r="AP33" s="59">
        <f>SUM(AP22:AP32)</f>
        <v>0</v>
      </c>
      <c r="AQ33" s="60"/>
      <c r="AS33" s="144"/>
    </row>
    <row r="34" spans="1:45" ht="19" customHeight="1" x14ac:dyDescent="0.3">
      <c r="A34" s="31"/>
      <c r="B34" s="42">
        <v>26</v>
      </c>
      <c r="C34" s="44" t="s">
        <v>24</v>
      </c>
      <c r="D34" s="44"/>
      <c r="E34" s="45"/>
      <c r="F34" s="44" t="s">
        <v>11</v>
      </c>
      <c r="G34" s="46">
        <f>G19-G33</f>
        <v>0</v>
      </c>
      <c r="H34" s="47"/>
      <c r="I34" s="44" t="s">
        <v>11</v>
      </c>
      <c r="J34" s="46">
        <f>J19-J33</f>
        <v>0</v>
      </c>
      <c r="K34" s="47"/>
      <c r="L34" s="44" t="s">
        <v>11</v>
      </c>
      <c r="M34" s="46">
        <f>M19-M33</f>
        <v>0</v>
      </c>
      <c r="N34" s="47"/>
      <c r="O34" s="44" t="s">
        <v>11</v>
      </c>
      <c r="P34" s="46">
        <f>P19-P33</f>
        <v>0</v>
      </c>
      <c r="Q34" s="47"/>
      <c r="R34" s="44" t="s">
        <v>11</v>
      </c>
      <c r="S34" s="46">
        <f>S19-S33</f>
        <v>0</v>
      </c>
      <c r="T34" s="47"/>
      <c r="U34" s="44" t="s">
        <v>11</v>
      </c>
      <c r="V34" s="46">
        <f>V19-V33</f>
        <v>0</v>
      </c>
      <c r="W34" s="47"/>
      <c r="X34" s="44" t="s">
        <v>11</v>
      </c>
      <c r="Y34" s="46"/>
      <c r="Z34" s="47"/>
      <c r="AA34" s="44" t="s">
        <v>11</v>
      </c>
      <c r="AB34" s="46">
        <f>AB19-AB33</f>
        <v>0</v>
      </c>
      <c r="AC34" s="45"/>
      <c r="AD34" s="44" t="s">
        <v>11</v>
      </c>
      <c r="AE34" s="46">
        <f>AE19-AE33</f>
        <v>0</v>
      </c>
      <c r="AF34" s="47"/>
      <c r="AG34" s="44" t="s">
        <v>11</v>
      </c>
      <c r="AH34" s="46">
        <f>AH19-AH33</f>
        <v>0</v>
      </c>
      <c r="AI34" s="47"/>
      <c r="AJ34" s="44" t="s">
        <v>11</v>
      </c>
      <c r="AK34" s="46">
        <f>AK19-AK33</f>
        <v>0</v>
      </c>
      <c r="AL34" s="47"/>
      <c r="AM34" s="44" t="s">
        <v>11</v>
      </c>
      <c r="AN34" s="46">
        <f>AN19-AN33</f>
        <v>0</v>
      </c>
      <c r="AO34" s="189" t="s">
        <v>11</v>
      </c>
      <c r="AP34" s="47">
        <f>AP19-AP33</f>
        <v>0</v>
      </c>
      <c r="AQ34" s="48"/>
    </row>
    <row r="35" spans="1:45" ht="4.5" customHeight="1" x14ac:dyDescent="0.3">
      <c r="A35" s="31"/>
      <c r="B35" s="65"/>
      <c r="C35" s="66"/>
      <c r="D35" s="66"/>
      <c r="E35" s="67"/>
      <c r="F35" s="66"/>
      <c r="G35" s="68"/>
      <c r="H35" s="68"/>
      <c r="I35" s="66"/>
      <c r="J35" s="205"/>
      <c r="K35" s="205"/>
      <c r="L35" s="206"/>
      <c r="M35" s="205"/>
      <c r="N35" s="205"/>
      <c r="O35" s="206"/>
      <c r="P35" s="205"/>
      <c r="Q35" s="205"/>
      <c r="R35" s="206"/>
      <c r="S35" s="205"/>
      <c r="T35" s="205"/>
      <c r="U35" s="206"/>
      <c r="V35" s="205"/>
      <c r="W35" s="205"/>
      <c r="X35" s="206"/>
      <c r="Y35" s="205"/>
      <c r="Z35" s="205"/>
      <c r="AA35" s="206"/>
      <c r="AB35" s="205"/>
      <c r="AC35" s="69"/>
      <c r="AD35" s="66"/>
      <c r="AE35" s="68"/>
      <c r="AF35" s="68"/>
      <c r="AG35" s="66"/>
      <c r="AH35" s="68"/>
      <c r="AI35" s="68"/>
      <c r="AJ35" s="66"/>
      <c r="AK35" s="68"/>
      <c r="AL35" s="68"/>
      <c r="AM35" s="66"/>
      <c r="AN35" s="68"/>
      <c r="AO35" s="68"/>
      <c r="AP35" s="68"/>
      <c r="AQ35" s="69"/>
    </row>
    <row r="36" spans="1:45" ht="10" customHeight="1" thickBot="1" x14ac:dyDescent="0.35">
      <c r="A36" s="31"/>
      <c r="B36" s="74"/>
      <c r="C36" s="31"/>
      <c r="D36" s="31"/>
      <c r="E36" s="31"/>
      <c r="F36" s="31"/>
      <c r="G36" s="75"/>
      <c r="H36" s="75"/>
      <c r="I36" s="194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31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31"/>
    </row>
    <row r="37" spans="1:45" ht="19" customHeight="1" thickTop="1" x14ac:dyDescent="0.3">
      <c r="A37" s="31"/>
      <c r="B37" s="31"/>
      <c r="C37" s="31"/>
      <c r="D37"/>
      <c r="E37" s="76" t="s">
        <v>25</v>
      </c>
      <c r="F37" s="77"/>
      <c r="G37"/>
      <c r="H37" s="192"/>
      <c r="I37" s="200" t="s">
        <v>56</v>
      </c>
      <c r="J37" s="79"/>
      <c r="K37" s="79"/>
      <c r="L37" s="78"/>
      <c r="M37" s="78"/>
      <c r="N37" s="80"/>
      <c r="O37" s="78" t="s">
        <v>11</v>
      </c>
      <c r="P37" s="81">
        <f>P33</f>
        <v>16913821</v>
      </c>
      <c r="Q37" s="80"/>
      <c r="R37" s="78"/>
      <c r="S37" s="81">
        <f>S33</f>
        <v>1797232</v>
      </c>
      <c r="T37" s="82"/>
      <c r="U37" s="81"/>
      <c r="V37" s="81">
        <f>V33</f>
        <v>10738535</v>
      </c>
      <c r="W37" s="82"/>
      <c r="X37" s="81"/>
      <c r="Y37" s="81">
        <f>Y33</f>
        <v>0</v>
      </c>
      <c r="Z37" s="82"/>
      <c r="AA37" s="81"/>
      <c r="AB37" s="83">
        <f>AB33</f>
        <v>0</v>
      </c>
      <c r="AC37" s="195"/>
      <c r="AD37" s="81"/>
      <c r="AE37" s="81">
        <f>AE33</f>
        <v>0</v>
      </c>
      <c r="AF37" s="82"/>
      <c r="AG37" s="81"/>
      <c r="AH37" s="81">
        <f>AH33</f>
        <v>0</v>
      </c>
      <c r="AI37" s="82"/>
      <c r="AJ37" s="81"/>
      <c r="AK37" s="81">
        <f>AK33</f>
        <v>0</v>
      </c>
      <c r="AL37" s="82"/>
      <c r="AM37" s="196"/>
      <c r="AN37" s="82">
        <f>AN33</f>
        <v>0</v>
      </c>
      <c r="AO37" s="196"/>
      <c r="AP37" s="82">
        <f>AP33</f>
        <v>0</v>
      </c>
      <c r="AQ37" s="83"/>
    </row>
    <row r="38" spans="1:45" ht="19" customHeight="1" x14ac:dyDescent="0.3">
      <c r="A38" s="31"/>
      <c r="B38" s="31"/>
      <c r="C38" s="31"/>
      <c r="D38" s="31"/>
      <c r="E38" s="77"/>
      <c r="F38" s="77"/>
      <c r="G38"/>
      <c r="H38" s="193"/>
      <c r="I38" s="201" t="s">
        <v>57</v>
      </c>
      <c r="J38" s="44"/>
      <c r="K38" s="44"/>
      <c r="L38" s="44"/>
      <c r="M38" s="44"/>
      <c r="N38" s="45"/>
      <c r="O38" s="44"/>
      <c r="P38" s="84">
        <f>P37/M33</f>
        <v>0.57433132850619162</v>
      </c>
      <c r="Q38" s="45"/>
      <c r="R38" s="44"/>
      <c r="S38" s="84">
        <f>S37/M33</f>
        <v>6.1027407242505397E-2</v>
      </c>
      <c r="T38" s="47"/>
      <c r="U38" s="46"/>
      <c r="V38" s="84">
        <f>V37/M33</f>
        <v>0.36464126425130294</v>
      </c>
      <c r="W38" s="47"/>
      <c r="X38" s="46"/>
      <c r="Y38" s="84">
        <f>Y37/M33</f>
        <v>0</v>
      </c>
      <c r="Z38" s="47"/>
      <c r="AA38" s="46"/>
      <c r="AB38" s="202">
        <f>AB37/M33</f>
        <v>0</v>
      </c>
      <c r="AC38" s="197"/>
      <c r="AD38" s="46"/>
      <c r="AE38" s="84">
        <f>AE37/S33</f>
        <v>0</v>
      </c>
      <c r="AF38" s="47"/>
      <c r="AG38" s="46"/>
      <c r="AH38" s="84" t="e">
        <f>AH37/Y33</f>
        <v>#DIV/0!</v>
      </c>
      <c r="AI38" s="47"/>
      <c r="AJ38" s="46"/>
      <c r="AK38" s="84" t="e">
        <f>AK37/Y33</f>
        <v>#DIV/0!</v>
      </c>
      <c r="AL38" s="47"/>
      <c r="AM38" s="189"/>
      <c r="AN38" s="190" t="e">
        <f>AN37/Y33</f>
        <v>#DIV/0!</v>
      </c>
      <c r="AO38" s="191"/>
      <c r="AP38" s="190">
        <f>AP37/S33</f>
        <v>0</v>
      </c>
      <c r="AQ38" s="85"/>
    </row>
    <row r="39" spans="1:45" ht="19" customHeight="1" x14ac:dyDescent="0.3">
      <c r="A39" s="31"/>
      <c r="B39" s="31"/>
      <c r="C39" s="31"/>
      <c r="D39" s="31"/>
      <c r="E39" s="77"/>
      <c r="F39" s="77"/>
      <c r="G39"/>
      <c r="H39" s="192"/>
      <c r="I39" s="201" t="s">
        <v>58</v>
      </c>
      <c r="J39" s="44"/>
      <c r="K39" s="44"/>
      <c r="L39" s="44"/>
      <c r="M39" s="44"/>
      <c r="N39" s="45"/>
      <c r="O39" s="44" t="s">
        <v>11</v>
      </c>
      <c r="P39" s="52">
        <v>1099321</v>
      </c>
      <c r="Q39" s="86"/>
      <c r="R39" s="87"/>
      <c r="S39" s="52">
        <v>145219</v>
      </c>
      <c r="T39" s="53"/>
      <c r="U39" s="52"/>
      <c r="V39" s="52">
        <v>993036</v>
      </c>
      <c r="W39" s="53"/>
      <c r="X39" s="52"/>
      <c r="Y39" s="52"/>
      <c r="Z39" s="53"/>
      <c r="AA39" s="52"/>
      <c r="AB39" s="203"/>
      <c r="AC39" s="197"/>
      <c r="AD39" s="52"/>
      <c r="AE39" s="52"/>
      <c r="AF39" s="53"/>
      <c r="AG39" s="52"/>
      <c r="AH39" s="52"/>
      <c r="AI39" s="53"/>
      <c r="AJ39" s="52"/>
      <c r="AK39" s="52"/>
      <c r="AL39" s="53"/>
      <c r="AM39" s="180"/>
      <c r="AN39" s="53"/>
      <c r="AO39" s="180"/>
      <c r="AP39" s="53"/>
      <c r="AQ39" s="85"/>
      <c r="AR39" s="144"/>
      <c r="AS39" s="144"/>
    </row>
    <row r="40" spans="1:45" ht="19" customHeight="1" x14ac:dyDescent="0.3">
      <c r="A40" s="31"/>
      <c r="B40" s="31"/>
      <c r="C40" s="31"/>
      <c r="D40" s="31"/>
      <c r="E40" s="77"/>
      <c r="F40" s="77"/>
      <c r="G40"/>
      <c r="H40" s="192"/>
      <c r="I40" s="201" t="s">
        <v>59</v>
      </c>
      <c r="J40" s="44"/>
      <c r="K40" s="44"/>
      <c r="L40" s="44"/>
      <c r="M40" s="44"/>
      <c r="N40" s="45"/>
      <c r="O40" s="44" t="s">
        <v>11</v>
      </c>
      <c r="P40" s="46">
        <f>SUM(P37+P39)</f>
        <v>18013142</v>
      </c>
      <c r="Q40" s="45"/>
      <c r="R40" s="44"/>
      <c r="S40" s="46">
        <f>SUM(S37+S39)</f>
        <v>1942451</v>
      </c>
      <c r="T40" s="47"/>
      <c r="U40" s="46"/>
      <c r="V40" s="46">
        <f>SUM(V37+V39)</f>
        <v>11731571</v>
      </c>
      <c r="W40" s="47"/>
      <c r="X40" s="46"/>
      <c r="Y40" s="46">
        <f>SUM(Y37+Y39)</f>
        <v>0</v>
      </c>
      <c r="Z40" s="47"/>
      <c r="AA40" s="46"/>
      <c r="AB40" s="85">
        <f>SUM(AB37+AB39)</f>
        <v>0</v>
      </c>
      <c r="AC40" s="197"/>
      <c r="AD40" s="46"/>
      <c r="AE40" s="46">
        <f>SUM(AE37+AE39)</f>
        <v>0</v>
      </c>
      <c r="AF40" s="47"/>
      <c r="AG40" s="46"/>
      <c r="AH40" s="46">
        <f>SUM(AH37+AH39)</f>
        <v>0</v>
      </c>
      <c r="AI40" s="47"/>
      <c r="AJ40" s="46"/>
      <c r="AK40" s="46">
        <f>SUM(AK37+AK39)</f>
        <v>0</v>
      </c>
      <c r="AL40" s="47"/>
      <c r="AM40" s="189"/>
      <c r="AN40" s="47">
        <f>SUM(AN37+AN39)</f>
        <v>0</v>
      </c>
      <c r="AO40" s="189"/>
      <c r="AP40" s="47">
        <f>SUM(AP37+AP39)</f>
        <v>0</v>
      </c>
      <c r="AQ40" s="85"/>
    </row>
    <row r="41" spans="1:45" ht="19" customHeight="1" x14ac:dyDescent="0.3">
      <c r="A41" s="31"/>
      <c r="B41" s="31"/>
      <c r="C41" s="31"/>
      <c r="D41" s="31"/>
      <c r="E41" s="77"/>
      <c r="F41" s="77"/>
      <c r="G41"/>
      <c r="H41" s="192"/>
      <c r="I41" s="201" t="s">
        <v>60</v>
      </c>
      <c r="J41" s="44"/>
      <c r="K41" s="44"/>
      <c r="L41" s="44"/>
      <c r="M41" s="44"/>
      <c r="N41" s="45"/>
      <c r="O41" s="44"/>
      <c r="P41" s="52">
        <v>1700</v>
      </c>
      <c r="Q41" s="86"/>
      <c r="R41" s="87"/>
      <c r="S41" s="52">
        <v>9525</v>
      </c>
      <c r="T41" s="53"/>
      <c r="U41" s="52"/>
      <c r="V41" s="52">
        <v>2300</v>
      </c>
      <c r="W41" s="53"/>
      <c r="X41" s="52"/>
      <c r="Y41" s="52"/>
      <c r="Z41" s="53"/>
      <c r="AA41" s="52"/>
      <c r="AB41" s="203"/>
      <c r="AC41" s="197"/>
      <c r="AD41" s="52"/>
      <c r="AE41" s="52"/>
      <c r="AF41" s="53"/>
      <c r="AG41" s="52"/>
      <c r="AH41" s="52"/>
      <c r="AI41" s="53"/>
      <c r="AJ41" s="52"/>
      <c r="AK41" s="52"/>
      <c r="AL41" s="53"/>
      <c r="AM41" s="180"/>
      <c r="AN41" s="53"/>
      <c r="AO41" s="180"/>
      <c r="AP41" s="53"/>
      <c r="AQ41" s="85"/>
    </row>
    <row r="42" spans="1:45" ht="19" customHeight="1" thickBot="1" x14ac:dyDescent="0.35">
      <c r="A42" s="31"/>
      <c r="B42" s="31"/>
      <c r="C42" s="31"/>
      <c r="D42" s="31"/>
      <c r="E42" s="77"/>
      <c r="F42" s="77"/>
      <c r="G42"/>
      <c r="H42" s="192"/>
      <c r="I42" s="204" t="s">
        <v>61</v>
      </c>
      <c r="J42" s="72"/>
      <c r="K42" s="72"/>
      <c r="L42" s="72"/>
      <c r="M42" s="72"/>
      <c r="N42" s="73"/>
      <c r="O42" s="72" t="s">
        <v>11</v>
      </c>
      <c r="P42" s="88">
        <f>P40/P41</f>
        <v>10595.965882352941</v>
      </c>
      <c r="Q42" s="73"/>
      <c r="R42" s="72"/>
      <c r="S42" s="88">
        <f>S40/S41</f>
        <v>203.93186351706038</v>
      </c>
      <c r="T42" s="89"/>
      <c r="U42" s="88"/>
      <c r="V42" s="88">
        <f>V40/V41</f>
        <v>5100.6830434782605</v>
      </c>
      <c r="W42" s="89"/>
      <c r="X42" s="88"/>
      <c r="Y42" s="88" t="e">
        <f>Y40/Y41</f>
        <v>#DIV/0!</v>
      </c>
      <c r="Z42" s="89"/>
      <c r="AA42" s="88"/>
      <c r="AB42" s="90" t="e">
        <f>AB40/AB41</f>
        <v>#DIV/0!</v>
      </c>
      <c r="AC42" s="198"/>
      <c r="AD42" s="88"/>
      <c r="AE42" s="88" t="e">
        <f>AE40/AE41</f>
        <v>#DIV/0!</v>
      </c>
      <c r="AF42" s="89"/>
      <c r="AG42" s="88"/>
      <c r="AH42" s="88" t="e">
        <f>AH40/AH41</f>
        <v>#DIV/0!</v>
      </c>
      <c r="AI42" s="89"/>
      <c r="AJ42" s="88"/>
      <c r="AK42" s="88" t="e">
        <f>AK40/AK41</f>
        <v>#DIV/0!</v>
      </c>
      <c r="AL42" s="89"/>
      <c r="AM42" s="199"/>
      <c r="AN42" s="89" t="e">
        <f>AN40/AN41</f>
        <v>#DIV/0!</v>
      </c>
      <c r="AO42" s="199"/>
      <c r="AP42" s="89" t="e">
        <f>AP40/AP41</f>
        <v>#DIV/0!</v>
      </c>
      <c r="AQ42" s="90"/>
    </row>
    <row r="43" spans="1:45" ht="15" customHeight="1" thickTop="1" x14ac:dyDescent="0.3">
      <c r="A43" s="31"/>
      <c r="B43" s="31"/>
      <c r="C43" s="31"/>
      <c r="D43" s="9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D43" s="31"/>
      <c r="AE43" s="31"/>
      <c r="AF43" s="31"/>
      <c r="AH43" s="31"/>
      <c r="AI43" s="31"/>
      <c r="AJ43" s="31"/>
      <c r="AK43" s="31"/>
      <c r="AL43" s="31"/>
    </row>
  </sheetData>
  <sheetProtection sheet="1" selectLockedCells="1"/>
  <mergeCells count="5">
    <mergeCell ref="B2:E2"/>
    <mergeCell ref="D4:E4"/>
    <mergeCell ref="C5:D5"/>
    <mergeCell ref="S3:S4"/>
    <mergeCell ref="P3:P4"/>
  </mergeCells>
  <phoneticPr fontId="9" type="noConversion"/>
  <printOptions horizontalCentered="1"/>
  <pageMargins left="0.15" right="0.15" top="0.25" bottom="0.25" header="0.5" footer="0.5"/>
  <pageSetup scale="55" orientation="landscape" r:id="rId1"/>
  <headerFooter alignWithMargins="0">
    <oddHeader>&amp;CJuly 1, 2010 - June 30, 2011 
Agency/Program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35"/>
    <pageSetUpPr fitToPage="1"/>
  </sheetPr>
  <dimension ref="B1:P42"/>
  <sheetViews>
    <sheetView zoomScaleNormal="100" workbookViewId="0">
      <selection activeCell="S18" sqref="S18"/>
    </sheetView>
  </sheetViews>
  <sheetFormatPr defaultColWidth="9.1796875" defaultRowHeight="13" x14ac:dyDescent="0.3"/>
  <cols>
    <col min="1" max="1" width="1.7265625" style="1" customWidth="1"/>
    <col min="2" max="2" width="3" style="1" customWidth="1"/>
    <col min="3" max="3" width="30.7265625" style="1" customWidth="1"/>
    <col min="4" max="4" width="2.7265625" style="1" customWidth="1"/>
    <col min="5" max="5" width="15.7265625" style="1" customWidth="1"/>
    <col min="6" max="6" width="2.7265625" style="1" customWidth="1"/>
    <col min="7" max="7" width="2.81640625" style="1" customWidth="1"/>
    <col min="8" max="8" width="30.7265625" style="1" customWidth="1"/>
    <col min="9" max="9" width="2.7265625" style="1" customWidth="1"/>
    <col min="10" max="10" width="15.7265625" style="1" customWidth="1"/>
    <col min="11" max="12" width="2.7265625" style="1" customWidth="1"/>
    <col min="13" max="13" width="30.7265625" style="1" customWidth="1"/>
    <col min="14" max="14" width="2.7265625" style="1" customWidth="1"/>
    <col min="15" max="15" width="15.7265625" style="1" customWidth="1"/>
    <col min="16" max="16" width="2.7265625" style="1" customWidth="1"/>
    <col min="17" max="17" width="1.81640625" style="1" customWidth="1"/>
    <col min="18" max="16384" width="9.1796875" style="1"/>
  </cols>
  <sheetData>
    <row r="1" spans="2:16" ht="15" x14ac:dyDescent="0.3">
      <c r="H1" s="92" t="s">
        <v>27</v>
      </c>
      <c r="P1" s="93" t="s">
        <v>39</v>
      </c>
    </row>
    <row r="2" spans="2:16" ht="15" x14ac:dyDescent="0.3">
      <c r="C2" s="94"/>
      <c r="H2" s="92"/>
      <c r="P2" s="93"/>
    </row>
    <row r="3" spans="2:16" ht="15" x14ac:dyDescent="0.3">
      <c r="D3" s="95" t="s">
        <v>28</v>
      </c>
      <c r="E3" s="96"/>
      <c r="F3" s="97"/>
      <c r="G3" s="97"/>
      <c r="H3" s="97"/>
      <c r="I3" s="97"/>
      <c r="J3" s="97"/>
      <c r="K3" s="97"/>
    </row>
    <row r="4" spans="2:16" ht="13.5" thickBot="1" x14ac:dyDescent="0.35"/>
    <row r="5" spans="2:16" ht="13.5" thickTop="1" x14ac:dyDescent="0.3">
      <c r="B5" s="98" t="s">
        <v>29</v>
      </c>
      <c r="C5" s="99"/>
      <c r="D5" s="100"/>
      <c r="E5" s="101" t="s">
        <v>30</v>
      </c>
      <c r="F5" s="102"/>
      <c r="G5" s="103" t="s">
        <v>29</v>
      </c>
      <c r="H5" s="99"/>
      <c r="I5" s="100"/>
      <c r="J5" s="101" t="s">
        <v>30</v>
      </c>
      <c r="K5" s="102"/>
      <c r="L5" s="104"/>
      <c r="M5" s="105" t="s">
        <v>31</v>
      </c>
      <c r="N5" s="106"/>
      <c r="O5" s="101" t="s">
        <v>30</v>
      </c>
      <c r="P5" s="107"/>
    </row>
    <row r="6" spans="2:16" x14ac:dyDescent="0.3">
      <c r="B6" s="108" t="s">
        <v>32</v>
      </c>
      <c r="C6" s="109"/>
      <c r="D6" s="110"/>
      <c r="E6" s="111" t="s">
        <v>33</v>
      </c>
      <c r="F6" s="112"/>
      <c r="G6" s="113" t="s">
        <v>34</v>
      </c>
      <c r="H6" s="109"/>
      <c r="I6" s="110"/>
      <c r="J6" s="111" t="s">
        <v>33</v>
      </c>
      <c r="K6" s="112"/>
      <c r="L6" s="114"/>
      <c r="M6" s="115" t="s">
        <v>35</v>
      </c>
      <c r="N6" s="116"/>
      <c r="O6" s="111" t="s">
        <v>33</v>
      </c>
      <c r="P6" s="117"/>
    </row>
    <row r="7" spans="2:16" x14ac:dyDescent="0.3">
      <c r="B7" s="118" t="s">
        <v>36</v>
      </c>
      <c r="C7" s="119"/>
      <c r="D7" s="120"/>
      <c r="E7" s="121"/>
      <c r="F7" s="122"/>
      <c r="G7" s="123" t="s">
        <v>36</v>
      </c>
      <c r="H7" s="119"/>
      <c r="I7" s="120"/>
      <c r="J7" s="121"/>
      <c r="K7" s="122"/>
      <c r="L7" s="124" t="s">
        <v>36</v>
      </c>
      <c r="M7" s="125"/>
      <c r="N7" s="126"/>
      <c r="O7" s="121"/>
      <c r="P7" s="127"/>
    </row>
    <row r="8" spans="2:16" ht="20.149999999999999" customHeight="1" x14ac:dyDescent="0.3">
      <c r="B8" s="128">
        <v>1</v>
      </c>
      <c r="C8" s="86" t="s">
        <v>63</v>
      </c>
      <c r="D8" s="222" t="s">
        <v>11</v>
      </c>
      <c r="E8" s="52">
        <v>175000</v>
      </c>
      <c r="F8" s="129"/>
      <c r="G8" s="223">
        <v>1</v>
      </c>
      <c r="H8" s="86" t="s">
        <v>80</v>
      </c>
      <c r="I8" s="222" t="s">
        <v>11</v>
      </c>
      <c r="J8" s="52">
        <v>25000</v>
      </c>
      <c r="K8" s="129"/>
      <c r="L8" s="86">
        <v>7</v>
      </c>
      <c r="M8" s="224" t="s">
        <v>91</v>
      </c>
      <c r="N8" s="224"/>
      <c r="O8" s="225">
        <v>254000</v>
      </c>
      <c r="P8" s="48"/>
    </row>
    <row r="9" spans="2:16" ht="20.149999999999999" customHeight="1" x14ac:dyDescent="0.3">
      <c r="B9" s="128">
        <v>1</v>
      </c>
      <c r="C9" s="86" t="s">
        <v>82</v>
      </c>
      <c r="D9" s="44"/>
      <c r="E9" s="52">
        <v>110000</v>
      </c>
      <c r="F9" s="129"/>
      <c r="G9" s="223">
        <v>1</v>
      </c>
      <c r="H9" s="86" t="s">
        <v>87</v>
      </c>
      <c r="I9" s="44"/>
      <c r="J9" s="52">
        <v>15000</v>
      </c>
      <c r="K9" s="129"/>
      <c r="L9" s="86">
        <v>1</v>
      </c>
      <c r="M9" s="224" t="s">
        <v>65</v>
      </c>
      <c r="N9" s="224"/>
      <c r="O9" s="225">
        <v>40000</v>
      </c>
      <c r="P9" s="48"/>
    </row>
    <row r="10" spans="2:16" ht="20.149999999999999" customHeight="1" x14ac:dyDescent="0.3">
      <c r="B10" s="128">
        <v>9</v>
      </c>
      <c r="C10" s="86" t="s">
        <v>64</v>
      </c>
      <c r="D10" s="44"/>
      <c r="E10" s="52">
        <v>1530000</v>
      </c>
      <c r="F10" s="129"/>
      <c r="G10" s="223">
        <v>3</v>
      </c>
      <c r="H10" s="86" t="s">
        <v>73</v>
      </c>
      <c r="I10" s="44"/>
      <c r="J10" s="52">
        <v>36000</v>
      </c>
      <c r="K10" s="129"/>
      <c r="L10" s="86"/>
      <c r="M10" s="86"/>
      <c r="N10" s="44"/>
      <c r="O10" s="227"/>
      <c r="P10" s="48"/>
    </row>
    <row r="11" spans="2:16" ht="20.149999999999999" customHeight="1" x14ac:dyDescent="0.3">
      <c r="B11" s="128">
        <v>1</v>
      </c>
      <c r="C11" s="86" t="s">
        <v>65</v>
      </c>
      <c r="D11" s="44"/>
      <c r="E11" s="52">
        <v>50000</v>
      </c>
      <c r="F11" s="129"/>
      <c r="G11" s="223">
        <v>2</v>
      </c>
      <c r="H11" s="86" t="s">
        <v>94</v>
      </c>
      <c r="I11" s="44"/>
      <c r="J11" s="52">
        <v>26500</v>
      </c>
      <c r="K11" s="129"/>
      <c r="L11" s="86"/>
      <c r="M11" s="86"/>
      <c r="N11" s="44"/>
      <c r="O11" s="227"/>
      <c r="P11" s="48"/>
    </row>
    <row r="12" spans="2:16" ht="20.149999999999999" customHeight="1" x14ac:dyDescent="0.3">
      <c r="B12" s="128">
        <v>9</v>
      </c>
      <c r="C12" s="86" t="s">
        <v>66</v>
      </c>
      <c r="D12" s="44"/>
      <c r="E12" s="52">
        <v>653120</v>
      </c>
      <c r="F12" s="129"/>
      <c r="G12" s="223">
        <v>6</v>
      </c>
      <c r="H12" s="86" t="s">
        <v>88</v>
      </c>
      <c r="I12" s="44"/>
      <c r="J12" s="52">
        <v>69000</v>
      </c>
      <c r="K12" s="129"/>
      <c r="L12" s="86"/>
      <c r="M12" s="86"/>
      <c r="N12" s="44"/>
      <c r="O12" s="52"/>
      <c r="P12" s="48"/>
    </row>
    <row r="13" spans="2:16" ht="20.149999999999999" customHeight="1" x14ac:dyDescent="0.3">
      <c r="B13" s="128">
        <v>14</v>
      </c>
      <c r="C13" s="86" t="s">
        <v>67</v>
      </c>
      <c r="D13" s="44"/>
      <c r="E13" s="52">
        <v>770000</v>
      </c>
      <c r="F13" s="129"/>
      <c r="G13" s="86">
        <v>0</v>
      </c>
      <c r="H13" s="86"/>
      <c r="I13" s="44"/>
      <c r="J13" s="52">
        <v>0</v>
      </c>
      <c r="K13" s="129"/>
      <c r="L13" s="86"/>
      <c r="M13" s="86"/>
      <c r="N13" s="44"/>
      <c r="O13" s="52"/>
      <c r="P13" s="48"/>
    </row>
    <row r="14" spans="2:16" ht="20.149999999999999" customHeight="1" x14ac:dyDescent="0.3">
      <c r="B14" s="128">
        <v>5</v>
      </c>
      <c r="C14" s="86" t="s">
        <v>95</v>
      </c>
      <c r="D14" s="44"/>
      <c r="E14" s="52">
        <v>450000</v>
      </c>
      <c r="F14" s="129"/>
      <c r="G14" s="86"/>
      <c r="H14" s="86"/>
      <c r="I14" s="44"/>
      <c r="J14" s="52"/>
      <c r="K14" s="129"/>
      <c r="L14" s="86"/>
      <c r="M14" s="86"/>
      <c r="N14" s="44"/>
      <c r="O14" s="52"/>
      <c r="P14" s="48"/>
    </row>
    <row r="15" spans="2:16" ht="20.149999999999999" customHeight="1" x14ac:dyDescent="0.3">
      <c r="B15" s="128">
        <v>40</v>
      </c>
      <c r="C15" s="86" t="s">
        <v>96</v>
      </c>
      <c r="D15" s="44"/>
      <c r="E15" s="52">
        <v>1200000</v>
      </c>
      <c r="F15" s="129"/>
      <c r="G15" s="86"/>
      <c r="H15" s="86"/>
      <c r="I15" s="44"/>
      <c r="J15" s="52"/>
      <c r="K15" s="129"/>
      <c r="L15" s="86"/>
      <c r="M15" s="86"/>
      <c r="N15" s="44"/>
      <c r="O15" s="52"/>
      <c r="P15" s="48"/>
    </row>
    <row r="16" spans="2:16" ht="20.149999999999999" customHeight="1" x14ac:dyDescent="0.3">
      <c r="B16" s="128">
        <v>4</v>
      </c>
      <c r="C16" s="86" t="s">
        <v>68</v>
      </c>
      <c r="D16" s="44"/>
      <c r="E16" s="52">
        <v>167000</v>
      </c>
      <c r="F16" s="129"/>
      <c r="G16" s="86"/>
      <c r="H16" s="86"/>
      <c r="I16" s="44"/>
      <c r="J16" s="52"/>
      <c r="K16" s="129"/>
      <c r="L16" s="86"/>
      <c r="M16" s="86"/>
      <c r="N16" s="44"/>
      <c r="O16" s="52"/>
      <c r="P16" s="48"/>
    </row>
    <row r="17" spans="2:16" ht="20.149999999999999" customHeight="1" x14ac:dyDescent="0.3">
      <c r="B17" s="128">
        <v>10</v>
      </c>
      <c r="C17" s="86" t="s">
        <v>69</v>
      </c>
      <c r="D17" s="44"/>
      <c r="E17" s="52">
        <v>247000</v>
      </c>
      <c r="F17" s="129"/>
      <c r="G17" s="86"/>
      <c r="H17" s="86"/>
      <c r="I17" s="44"/>
      <c r="J17" s="52"/>
      <c r="K17" s="129"/>
      <c r="L17" s="86"/>
      <c r="M17" s="86"/>
      <c r="N17" s="44"/>
      <c r="O17" s="52"/>
      <c r="P17" s="48"/>
    </row>
    <row r="18" spans="2:16" ht="20.149999999999999" customHeight="1" x14ac:dyDescent="0.3">
      <c r="B18" s="128">
        <v>1</v>
      </c>
      <c r="C18" s="86" t="s">
        <v>87</v>
      </c>
      <c r="D18" s="44"/>
      <c r="E18" s="52">
        <v>33000</v>
      </c>
      <c r="F18" s="129"/>
      <c r="G18" s="86"/>
      <c r="H18" s="86"/>
      <c r="I18" s="44"/>
      <c r="J18" s="52"/>
      <c r="K18" s="129"/>
      <c r="L18" s="86"/>
      <c r="M18" s="86"/>
      <c r="N18" s="44"/>
      <c r="O18" s="52"/>
      <c r="P18" s="48"/>
    </row>
    <row r="19" spans="2:16" ht="20.149999999999999" customHeight="1" x14ac:dyDescent="0.3">
      <c r="B19" s="128">
        <v>3</v>
      </c>
      <c r="C19" s="86" t="s">
        <v>90</v>
      </c>
      <c r="D19" s="44"/>
      <c r="E19" s="52">
        <v>102000</v>
      </c>
      <c r="F19" s="129"/>
      <c r="G19" s="86"/>
      <c r="H19" s="86"/>
      <c r="I19" s="44"/>
      <c r="J19" s="52"/>
      <c r="K19" s="129"/>
      <c r="L19" s="86"/>
      <c r="M19" s="86"/>
      <c r="N19" s="44"/>
      <c r="O19" s="52"/>
      <c r="P19" s="48"/>
    </row>
    <row r="20" spans="2:16" ht="20.149999999999999" customHeight="1" x14ac:dyDescent="0.3">
      <c r="B20" s="128">
        <v>30</v>
      </c>
      <c r="C20" s="86" t="s">
        <v>92</v>
      </c>
      <c r="D20" s="44"/>
      <c r="E20" s="52">
        <v>1520000</v>
      </c>
      <c r="F20" s="129"/>
      <c r="G20" s="86"/>
      <c r="H20" s="86"/>
      <c r="I20" s="44"/>
      <c r="J20" s="52"/>
      <c r="K20" s="129"/>
      <c r="L20" s="86"/>
      <c r="M20" s="86"/>
      <c r="N20" s="44"/>
      <c r="O20" s="52"/>
      <c r="P20" s="48"/>
    </row>
    <row r="21" spans="2:16" ht="20.149999999999999" customHeight="1" x14ac:dyDescent="0.3">
      <c r="B21" s="128">
        <v>13</v>
      </c>
      <c r="C21" s="86" t="s">
        <v>70</v>
      </c>
      <c r="D21" s="44"/>
      <c r="E21" s="52">
        <v>580000</v>
      </c>
      <c r="F21" s="129"/>
      <c r="G21" s="86"/>
      <c r="H21" s="86"/>
      <c r="I21" s="44"/>
      <c r="J21" s="52"/>
      <c r="K21" s="129"/>
      <c r="L21" s="86"/>
      <c r="M21" s="86"/>
      <c r="N21" s="44"/>
      <c r="O21" s="52"/>
      <c r="P21" s="48"/>
    </row>
    <row r="22" spans="2:16" ht="20.149999999999999" customHeight="1" x14ac:dyDescent="0.3">
      <c r="B22" s="128">
        <v>10</v>
      </c>
      <c r="C22" s="86" t="s">
        <v>93</v>
      </c>
      <c r="D22" s="44"/>
      <c r="E22" s="52">
        <v>350000</v>
      </c>
      <c r="F22" s="129"/>
      <c r="G22" s="86"/>
      <c r="H22" s="86"/>
      <c r="I22" s="44"/>
      <c r="J22" s="52"/>
      <c r="K22" s="129"/>
      <c r="L22" s="86"/>
      <c r="M22" s="86"/>
      <c r="N22" s="44"/>
      <c r="O22" s="52"/>
      <c r="P22" s="48"/>
    </row>
    <row r="23" spans="2:16" ht="20.149999999999999" customHeight="1" x14ac:dyDescent="0.3">
      <c r="B23" s="128">
        <v>21</v>
      </c>
      <c r="C23" s="86" t="s">
        <v>86</v>
      </c>
      <c r="D23" s="44"/>
      <c r="E23" s="52">
        <v>715000</v>
      </c>
      <c r="F23" s="129"/>
      <c r="G23" s="86"/>
      <c r="H23" s="86"/>
      <c r="I23" s="44"/>
      <c r="J23" s="52"/>
      <c r="K23" s="129"/>
      <c r="L23" s="86"/>
      <c r="M23" s="86"/>
      <c r="N23" s="44"/>
      <c r="O23" s="52"/>
      <c r="P23" s="48"/>
    </row>
    <row r="24" spans="2:16" ht="20.149999999999999" customHeight="1" x14ac:dyDescent="0.3">
      <c r="B24" s="128">
        <v>5</v>
      </c>
      <c r="C24" s="86" t="s">
        <v>71</v>
      </c>
      <c r="D24" s="44"/>
      <c r="E24" s="52">
        <v>215000</v>
      </c>
      <c r="F24" s="129"/>
      <c r="G24" s="86"/>
      <c r="H24" s="86"/>
      <c r="I24" s="44"/>
      <c r="J24" s="52"/>
      <c r="K24" s="129"/>
      <c r="L24" s="86"/>
      <c r="M24" s="86"/>
      <c r="N24" s="44"/>
      <c r="O24" s="52"/>
      <c r="P24" s="48"/>
    </row>
    <row r="25" spans="2:16" ht="20.149999999999999" customHeight="1" x14ac:dyDescent="0.3">
      <c r="B25" s="128">
        <v>15</v>
      </c>
      <c r="C25" s="86" t="s">
        <v>72</v>
      </c>
      <c r="D25" s="44"/>
      <c r="E25" s="52">
        <v>600000</v>
      </c>
      <c r="F25" s="129"/>
      <c r="G25" s="86"/>
      <c r="H25" s="86"/>
      <c r="I25" s="44"/>
      <c r="J25" s="52"/>
      <c r="K25" s="129"/>
      <c r="L25" s="86"/>
      <c r="M25" s="86"/>
      <c r="N25" s="44"/>
      <c r="O25" s="52"/>
      <c r="P25" s="48"/>
    </row>
    <row r="26" spans="2:16" ht="20.149999999999999" customHeight="1" x14ac:dyDescent="0.3">
      <c r="B26" s="128">
        <v>8</v>
      </c>
      <c r="C26" s="86" t="s">
        <v>73</v>
      </c>
      <c r="D26" s="44"/>
      <c r="E26" s="52">
        <v>214000</v>
      </c>
      <c r="F26" s="129"/>
      <c r="G26" s="86"/>
      <c r="H26" s="86"/>
      <c r="I26" s="44"/>
      <c r="J26" s="52"/>
      <c r="K26" s="129"/>
      <c r="L26" s="86"/>
      <c r="M26" s="86"/>
      <c r="N26" s="44"/>
      <c r="O26" s="52"/>
      <c r="P26" s="48"/>
    </row>
    <row r="27" spans="2:16" ht="20.149999999999999" customHeight="1" x14ac:dyDescent="0.3">
      <c r="B27" s="128">
        <v>1</v>
      </c>
      <c r="C27" s="86" t="s">
        <v>74</v>
      </c>
      <c r="D27" s="44"/>
      <c r="E27" s="52">
        <v>38000</v>
      </c>
      <c r="F27" s="129"/>
      <c r="G27" s="86"/>
      <c r="H27" s="86"/>
      <c r="I27" s="44"/>
      <c r="J27" s="52"/>
      <c r="K27" s="129"/>
      <c r="L27" s="86"/>
      <c r="M27" s="86"/>
      <c r="N27" s="44"/>
      <c r="O27" s="52"/>
      <c r="P27" s="48"/>
    </row>
    <row r="28" spans="2:16" ht="20.149999999999999" customHeight="1" x14ac:dyDescent="0.3">
      <c r="B28" s="128">
        <v>15</v>
      </c>
      <c r="C28" s="86" t="s">
        <v>89</v>
      </c>
      <c r="D28" s="44"/>
      <c r="E28" s="52">
        <v>750000</v>
      </c>
      <c r="F28" s="129"/>
      <c r="G28" s="86"/>
      <c r="H28" s="86"/>
      <c r="I28" s="44"/>
      <c r="J28" s="52"/>
      <c r="K28" s="129"/>
      <c r="L28" s="86"/>
      <c r="M28" s="86"/>
      <c r="N28" s="44"/>
      <c r="O28" s="52"/>
      <c r="P28" s="48"/>
    </row>
    <row r="29" spans="2:16" ht="20.149999999999999" customHeight="1" x14ac:dyDescent="0.3">
      <c r="B29" s="128">
        <v>5</v>
      </c>
      <c r="C29" s="86" t="s">
        <v>75</v>
      </c>
      <c r="D29" s="44"/>
      <c r="E29" s="52">
        <v>300000</v>
      </c>
      <c r="F29" s="129"/>
      <c r="G29" s="86"/>
      <c r="H29" s="86"/>
      <c r="I29" s="44"/>
      <c r="J29" s="52"/>
      <c r="K29" s="129"/>
      <c r="L29" s="86"/>
      <c r="M29" s="86"/>
      <c r="N29" s="44"/>
      <c r="O29" s="52"/>
      <c r="P29" s="48"/>
    </row>
    <row r="30" spans="2:16" ht="20.149999999999999" customHeight="1" x14ac:dyDescent="0.3">
      <c r="B30" s="128">
        <v>1</v>
      </c>
      <c r="C30" s="86" t="s">
        <v>76</v>
      </c>
      <c r="D30" s="222"/>
      <c r="E30" s="52">
        <v>102000</v>
      </c>
      <c r="F30" s="129"/>
      <c r="G30" s="86"/>
      <c r="H30" s="86"/>
      <c r="I30" s="44"/>
      <c r="J30" s="52"/>
      <c r="K30" s="129"/>
      <c r="L30" s="86"/>
      <c r="M30" s="86"/>
      <c r="N30" s="44"/>
      <c r="O30" s="52"/>
      <c r="P30" s="48"/>
    </row>
    <row r="31" spans="2:16" ht="20.149999999999999" customHeight="1" x14ac:dyDescent="0.3">
      <c r="B31" s="128">
        <v>1</v>
      </c>
      <c r="C31" s="86" t="s">
        <v>77</v>
      </c>
      <c r="D31" s="44"/>
      <c r="E31" s="52">
        <v>102000</v>
      </c>
      <c r="F31" s="129"/>
      <c r="G31" s="86"/>
      <c r="H31" s="86"/>
      <c r="I31" s="44"/>
      <c r="J31" s="52"/>
      <c r="K31" s="129"/>
      <c r="L31" s="86"/>
      <c r="M31" s="86"/>
      <c r="N31" s="44"/>
      <c r="O31" s="52"/>
      <c r="P31" s="48"/>
    </row>
    <row r="32" spans="2:16" ht="20.149999999999999" customHeight="1" x14ac:dyDescent="0.3">
      <c r="B32" s="223">
        <v>4</v>
      </c>
      <c r="C32" s="86" t="s">
        <v>78</v>
      </c>
      <c r="D32" s="222" t="s">
        <v>11</v>
      </c>
      <c r="E32" s="52">
        <v>100000</v>
      </c>
      <c r="F32" s="129"/>
      <c r="G32" s="86"/>
      <c r="H32" s="86"/>
      <c r="I32" s="44"/>
      <c r="J32" s="52"/>
      <c r="K32" s="129"/>
      <c r="L32" s="86"/>
      <c r="M32" s="86"/>
      <c r="N32" s="44"/>
      <c r="O32" s="52"/>
      <c r="P32" s="48"/>
    </row>
    <row r="33" spans="2:16" ht="20.149999999999999" customHeight="1" x14ac:dyDescent="0.3">
      <c r="B33" s="128">
        <v>3</v>
      </c>
      <c r="C33" s="86" t="s">
        <v>79</v>
      </c>
      <c r="D33" s="44"/>
      <c r="E33" s="52">
        <v>75000</v>
      </c>
      <c r="F33" s="129"/>
      <c r="G33" s="86"/>
      <c r="H33" s="86"/>
      <c r="I33" s="44"/>
      <c r="J33" s="52"/>
      <c r="K33" s="129"/>
      <c r="L33" s="86"/>
      <c r="M33" s="86"/>
      <c r="N33" s="44"/>
      <c r="O33" s="52"/>
      <c r="P33" s="48"/>
    </row>
    <row r="34" spans="2:16" ht="20.149999999999999" customHeight="1" x14ac:dyDescent="0.3">
      <c r="B34" s="128"/>
      <c r="C34" s="86"/>
      <c r="D34" s="44"/>
      <c r="E34" s="52"/>
      <c r="F34" s="129"/>
      <c r="G34" s="86"/>
      <c r="H34" s="86"/>
      <c r="I34" s="44"/>
      <c r="J34" s="52"/>
      <c r="K34" s="129"/>
      <c r="L34" s="86"/>
      <c r="M34" s="86"/>
      <c r="N34" s="44"/>
      <c r="O34" s="52"/>
      <c r="P34" s="48"/>
    </row>
    <row r="35" spans="2:16" ht="20.149999999999999" customHeight="1" thickBot="1" x14ac:dyDescent="0.35">
      <c r="B35" s="130"/>
      <c r="C35" s="131" t="s">
        <v>37</v>
      </c>
      <c r="D35" s="132" t="s">
        <v>11</v>
      </c>
      <c r="E35" s="133">
        <f>SUM(E8:E34)</f>
        <v>11148120</v>
      </c>
      <c r="F35" s="134"/>
      <c r="G35" s="135"/>
      <c r="H35" s="131" t="s">
        <v>37</v>
      </c>
      <c r="I35" s="132" t="s">
        <v>11</v>
      </c>
      <c r="J35" s="133">
        <f>SUM(J8:J34)</f>
        <v>171500</v>
      </c>
      <c r="K35" s="134"/>
      <c r="L35" s="135"/>
      <c r="M35" s="131" t="s">
        <v>37</v>
      </c>
      <c r="N35" s="132" t="s">
        <v>11</v>
      </c>
      <c r="O35" s="133">
        <f>SUM(O8:O34)</f>
        <v>294000</v>
      </c>
      <c r="P35" s="136"/>
    </row>
    <row r="36" spans="2:16" ht="2.25" customHeight="1" thickTop="1" thickBot="1" x14ac:dyDescent="0.35">
      <c r="B36" s="137"/>
      <c r="C36" s="137"/>
      <c r="D36" s="137"/>
      <c r="E36" s="138"/>
      <c r="F36" s="137"/>
      <c r="G36" s="137"/>
      <c r="H36" s="137"/>
      <c r="I36" s="137"/>
      <c r="J36" s="138"/>
      <c r="K36" s="137"/>
      <c r="L36" s="137"/>
      <c r="M36" s="137"/>
      <c r="N36" s="137"/>
      <c r="O36" s="138"/>
      <c r="P36" s="137"/>
    </row>
    <row r="37" spans="2:16" ht="20.149999999999999" customHeight="1" thickTop="1" thickBot="1" x14ac:dyDescent="0.35">
      <c r="B37" s="137"/>
      <c r="C37" s="139"/>
      <c r="D37" s="137"/>
      <c r="E37" s="138"/>
      <c r="F37" s="137"/>
      <c r="G37" s="137"/>
      <c r="H37" s="137"/>
      <c r="I37" s="137"/>
      <c r="J37" s="138"/>
      <c r="K37" s="137"/>
      <c r="L37" s="137"/>
      <c r="M37" s="140" t="s">
        <v>38</v>
      </c>
      <c r="N37" s="141" t="s">
        <v>11</v>
      </c>
      <c r="O37" s="142">
        <f>E35+J35+O35</f>
        <v>11613620</v>
      </c>
      <c r="P37" s="143"/>
    </row>
    <row r="38" spans="2:16" ht="13.5" thickTop="1" x14ac:dyDescent="0.3">
      <c r="C38" s="1" t="s">
        <v>6</v>
      </c>
      <c r="E38" s="144"/>
      <c r="O38" s="144"/>
    </row>
    <row r="39" spans="2:16" x14ac:dyDescent="0.3">
      <c r="E39" s="144"/>
      <c r="O39" s="144"/>
    </row>
    <row r="40" spans="2:16" x14ac:dyDescent="0.3">
      <c r="E40" s="144"/>
      <c r="O40" s="144"/>
    </row>
    <row r="41" spans="2:16" x14ac:dyDescent="0.3">
      <c r="E41" s="144"/>
      <c r="O41" s="144"/>
    </row>
    <row r="42" spans="2:16" x14ac:dyDescent="0.3">
      <c r="O42" s="144"/>
    </row>
  </sheetData>
  <phoneticPr fontId="9" type="noConversion"/>
  <printOptions horizontalCentered="1"/>
  <pageMargins left="0.25" right="0.25" top="1" bottom="1" header="0.5" footer="0.5"/>
  <pageSetup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Program</vt:lpstr>
      <vt:lpstr>Positions</vt:lpstr>
    </vt:vector>
  </TitlesOfParts>
  <Company>United Way for the Greater New Oreans Area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Katrina11</dc:creator>
  <cp:lastModifiedBy>Tap Bui</cp:lastModifiedBy>
  <cp:lastPrinted>2013-02-18T17:46:08Z</cp:lastPrinted>
  <dcterms:created xsi:type="dcterms:W3CDTF">2008-03-17T03:29:41Z</dcterms:created>
  <dcterms:modified xsi:type="dcterms:W3CDTF">2022-02-05T00:21:36Z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